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modified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3" i="72" l="1"/>
  <c r="I22" i="72"/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L8" i="80" l="1"/>
  <c r="K2" i="7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P37" i="80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I13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L12" i="71" l="1"/>
  <c r="J13" i="7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L111" i="80" l="1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C156" i="73" l="1"/>
  <c r="P151" i="80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C180" i="73" l="1"/>
  <c r="P175" i="80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C374" i="73" l="1"/>
  <c r="L369" i="80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G110" i="74" l="1"/>
  <c r="G113" i="74"/>
  <c r="L450" i="80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G122" i="74" l="1"/>
  <c r="G125" i="74"/>
  <c r="L452" i="80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H110" i="74" l="1"/>
  <c r="H112" i="74"/>
  <c r="L456" i="80"/>
  <c r="P456" i="80"/>
  <c r="D462" i="73"/>
  <c r="F461" i="73"/>
  <c r="I438" i="73"/>
  <c r="H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H118" i="74" l="1"/>
  <c r="H120" i="74"/>
  <c r="P457" i="80"/>
  <c r="L457" i="80"/>
  <c r="D463" i="73"/>
  <c r="F462" i="73"/>
  <c r="C462" i="73"/>
  <c r="C463" i="73" s="1"/>
  <c r="I439" i="73"/>
  <c r="H9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H122" i="74" l="1"/>
  <c r="H124" i="74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I110" i="74" l="1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C469" i="73" s="1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I122" i="74" l="1"/>
  <c r="I124" i="74"/>
  <c r="L464" i="80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112" i="74" l="1"/>
  <c r="L111" i="74"/>
  <c r="L480" i="80"/>
  <c r="P480" i="80"/>
  <c r="D486" i="73"/>
  <c r="F485" i="73"/>
  <c r="C485" i="73"/>
  <c r="I462" i="73"/>
  <c r="L8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L120" i="74" l="1"/>
  <c r="L119" i="74"/>
  <c r="P481" i="80"/>
  <c r="L481" i="80"/>
  <c r="C486" i="73"/>
  <c r="I463" i="73"/>
  <c r="L9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124" i="74" l="1"/>
  <c r="L123" i="74"/>
  <c r="L482" i="80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C490" i="73" l="1"/>
  <c r="L485" i="80"/>
  <c r="P485" i="80"/>
  <c r="D491" i="73"/>
  <c r="F490" i="73"/>
  <c r="I467" i="73"/>
  <c r="M7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M112" i="74" l="1"/>
  <c r="M111" i="74"/>
  <c r="P486" i="80"/>
  <c r="L486" i="80"/>
  <c r="D492" i="73"/>
  <c r="F491" i="73"/>
  <c r="C491" i="73"/>
  <c r="I468" i="73"/>
  <c r="M8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M120" i="74" l="1"/>
  <c r="M119" i="74"/>
  <c r="L487" i="80"/>
  <c r="P487" i="80"/>
  <c r="C492" i="73"/>
  <c r="D493" i="73"/>
  <c r="F492" i="73"/>
  <c r="G470" i="73"/>
  <c r="H470" i="73" s="1"/>
  <c r="B472" i="73"/>
  <c r="A472" i="73" s="1"/>
  <c r="I469" i="73"/>
  <c r="M9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M124" i="74" l="1"/>
  <c r="M123" i="74"/>
  <c r="L488" i="80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C652" i="73" l="1"/>
  <c r="L647" i="80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C724" i="73" s="1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P719" i="80" l="1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C922" i="73" l="1"/>
  <c r="P917" i="80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5" i="74"/>
  <c r="H6" i="74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5" i="74"/>
  <c r="L6" i="74"/>
  <c r="M4" i="74"/>
  <c r="M5" i="74"/>
  <c r="M6" i="74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M108" i="74" l="1"/>
  <c r="M107" i="74"/>
  <c r="M104" i="74"/>
  <c r="M103" i="74"/>
  <c r="M100" i="74"/>
  <c r="M99" i="74"/>
  <c r="L108" i="74"/>
  <c r="L107" i="74"/>
  <c r="L100" i="74"/>
  <c r="L99" i="74"/>
  <c r="H106" i="74"/>
  <c r="H108" i="74"/>
  <c r="H102" i="74"/>
  <c r="H104" i="74"/>
  <c r="H98" i="74"/>
  <c r="H100" i="74"/>
  <c r="R103" i="74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<sst xmlns="http://schemas.openxmlformats.org/spreadsheetml/2006/main" count="211" uniqueCount="143">
  <si>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</si>
  <si>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</si>
  <si>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</si>
  <si>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</si>
  <si>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</si>
  <si>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</si>
  <si>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</si>
  <si>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</si>
  <si>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</si>
  <si>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</si>
  <si>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</si>
  <si>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</si>
  <si>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</si>
  <si>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</si>
  <si>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</si>
  <si>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</si>
  <si>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</si>
  <si>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</si>
  <si>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</si>
  <si>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</si>
  <si>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</si>
  <si>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</si>
  <si>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</si>
  <si>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</si>
  <si>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</si>
  <si>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</si>
  <si>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</si>
  <si>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</si>
  <si>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</si>
  <si>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</si>
  <si>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</si>
  <si>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</si>
  <si>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</si>
  <si>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</si>
  <si>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</si>
  <si>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</si>
  <si>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</si>
  <si>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</si>
  <si>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</si>
  <si>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</si>
  <si>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</si>
  <si>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</si>
  <si>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</si>
  <si>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</si>
  <si>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</si>
  <si>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</si>
  <si>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</si>
  <si>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</si>
  <si>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</si>
  <si>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</si>
  <si>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</si>
  <si>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</si>
  <si>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</si>
  <si>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</si>
  <si>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</si>
  <si>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</si>
  <si>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</si>
  <si>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</si>
  <si>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</si>
  <si>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</si>
  <si>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</si>
  <si>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</si>
  <si>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</si>
  <si>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</si>
  <si>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</si>
  <si>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</si>
  <si>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</si>
  <si>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</si>
  <si>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</si>
  <si>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</si>
  <si>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</si>
  <si>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</si>
  <si>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</si>
  <si>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</si>
  <si>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</si>
  <si>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</si>
  <si>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</si>
  <si>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</si>
  <si>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</si>
  <si>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</si>
  <si>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</si>
  <si>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</si>
  <si>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</si>
  <si>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</si>
  <si>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</si>
  <si>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</si>
  <si>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</si>
  <si>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</si>
  <si>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</si>
  <si>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</si>
  <si>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</si>
  <si>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</si>
  <si>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</si>
  <si>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</si>
  <si>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</si>
  <si>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</si>
  <si>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</si>
  <si>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</si>
  <si>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</si>
  <si>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</si>
  <si>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</si>
  <si>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</si>
  <si>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</si>
  <si>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</si>
  <si>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</si>
  <si>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</si>
  <si>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</si>
  <si>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</si>
  <si>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</si>
  <si>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</si>
  <si>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</si>
  <si>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</si>
  <si>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</si>
  <si>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</si>
  <si>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</si>
  <si>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</si>
  <si>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</si>
  <si>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</si>
  <si>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</si>
  <si>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</si>
  <si>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</si>
  <si>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</si>
  <si>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</si>
  <si>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</si>
  <si>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</si>
  <si>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</si>
  <si>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2c</t>
  </si>
  <si>
    <t>3P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</si>
  <si>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</si>
  <si>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</si>
  <si>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</si>
  <si>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Sample number</t>
  </si>
  <si>
    <t>Subsample number</t>
  </si>
  <si>
    <t>1pfi</t>
  </si>
  <si>
    <t>1OctM</t>
  </si>
  <si>
    <t>2D</t>
  </si>
  <si>
    <t>4S</t>
  </si>
  <si>
    <t>5U</t>
  </si>
  <si>
    <t>6Rot</t>
  </si>
  <si>
    <t>Specific flux (bc)</t>
  </si>
  <si>
    <t>FCR (bc: ROX-corr.)</t>
  </si>
  <si>
    <t>µL</t>
  </si>
  <si>
    <t>pmol/(s*mL)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</si>
</sst>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8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3.2731213142018774E-2"/>
              <c:y val="0.1215391200741647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8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8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8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8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35</xdr:col>
      <xdr:colOff>165622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36</xdr:col>
      <xdr:colOff>132789</xdr:colOff>
      <xdr:row>12</xdr:row>
      <xdr:rowOff>9524</xdr:rowOff>
    </xdr:from>
    <xdr:to>
      <xdr:col>42</xdr:col>
      <xdr:colOff>340588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36</xdr:col>
      <xdr:colOff>113740</xdr:colOff>
      <xdr:row>30</xdr:row>
      <xdr:rowOff>9524</xdr:rowOff>
    </xdr:from>
    <xdr:to>
      <xdr:col>42</xdr:col>
      <xdr:colOff>323850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35</xdr:col>
      <xdr:colOff>146572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60</v>
      </c>
    </row>
    <row r="2" spans="1:2" x14ac:dyDescent="0.25">
      <c r="A2" s="26"/>
      <c r="B2" s="45" t="s">
        <v>61</v>
      </c>
    </row>
    <row r="3" spans="1:2" x14ac:dyDescent="0.25">
      <c r="B3" t="s">
        <v>128</v>
      </c>
    </row>
    <row r="4" spans="1:2" x14ac:dyDescent="0.25">
      <c r="B4" t="s">
        <v>129</v>
      </c>
    </row>
    <row r="5" spans="1:2" x14ac:dyDescent="0.25">
      <c r="B5" t="s">
        <v>62</v>
      </c>
    </row>
    <row r="7" spans="1:2" x14ac:dyDescent="0.25">
      <c r="A7" s="26">
        <v>2</v>
      </c>
      <c r="B7" s="10" t="s">
        <v>67</v>
      </c>
    </row>
    <row r="8" spans="1:2" x14ac:dyDescent="0.25">
      <c r="B8" t="s">
        <v>68</v>
      </c>
    </row>
    <row r="9" spans="1:2" x14ac:dyDescent="0.25">
      <c r="B9" t="s">
        <v>76</v>
      </c>
    </row>
    <row r="11" spans="1:2" x14ac:dyDescent="0.25">
      <c r="A11" s="26" t="s">
        <v>80</v>
      </c>
      <c r="B11" s="10" t="s">
        <v>69</v>
      </c>
    </row>
    <row r="12" spans="1:2" x14ac:dyDescent="0.25">
      <c r="B12" t="s">
        <v>77</v>
      </c>
    </row>
    <row r="13" spans="1:2" x14ac:dyDescent="0.25">
      <c r="B13" t="s">
        <v>78</v>
      </c>
    </row>
    <row r="14" spans="1:2" x14ac:dyDescent="0.25">
      <c r="B14" t="s">
        <v>70</v>
      </c>
    </row>
    <row r="15" spans="1:2" x14ac:dyDescent="0.25">
      <c r="B15" t="s">
        <v>71</v>
      </c>
    </row>
    <row r="16" spans="1:2" x14ac:dyDescent="0.25">
      <c r="B16" t="s">
        <v>72</v>
      </c>
    </row>
    <row r="17" spans="1:2" x14ac:dyDescent="0.25">
      <c r="B17" t="s">
        <v>79</v>
      </c>
    </row>
    <row r="19" spans="1:2" x14ac:dyDescent="0.25">
      <c r="A19" s="26" t="s">
        <v>81</v>
      </c>
      <c r="B19" s="10" t="s">
        <v>82</v>
      </c>
    </row>
    <row r="20" spans="1:2" x14ac:dyDescent="0.25">
      <c r="A20" s="26"/>
      <c r="B20" s="45" t="s">
        <v>84</v>
      </c>
    </row>
    <row r="21" spans="1:2" x14ac:dyDescent="0.25">
      <c r="A21" s="26"/>
      <c r="B21" s="45" t="s">
        <v>85</v>
      </c>
    </row>
    <row r="22" spans="1:2" x14ac:dyDescent="0.25">
      <c r="A22" s="26"/>
      <c r="B22" s="45" t="s">
        <v>83</v>
      </c>
    </row>
    <row r="24" spans="1:2" x14ac:dyDescent="0.25">
      <c r="A24" s="26">
        <v>4</v>
      </c>
      <c r="B24" s="10" t="s">
        <v>74</v>
      </c>
    </row>
    <row r="25" spans="1:2" x14ac:dyDescent="0.25">
      <c r="A25" s="26"/>
      <c r="B25" s="45" t="s">
        <v>86</v>
      </c>
    </row>
    <row r="27" spans="1:2" x14ac:dyDescent="0.25">
      <c r="A27" s="26">
        <v>5</v>
      </c>
      <c r="B27" s="10" t="s">
        <v>73</v>
      </c>
    </row>
    <row r="28" spans="1:2" x14ac:dyDescent="0.25">
      <c r="B28" t="s">
        <v>130</v>
      </c>
    </row>
    <row r="29" spans="1:2" x14ac:dyDescent="0.25">
      <c r="B29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23" sqref="U23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11</v>
      </c>
      <c r="B1" s="2" t="s">
        <v>14</v>
      </c>
      <c r="C1" s="2" t="s">
        <v>22</v>
      </c>
      <c r="D1" s="2" t="s">
        <v>94</v>
      </c>
      <c r="E1" s="2" t="s">
        <v>10</v>
      </c>
      <c r="F1" s="2" t="s">
        <v>16</v>
      </c>
      <c r="G1" s="2" t="s">
        <v>18</v>
      </c>
      <c r="H1" s="2" t="s">
        <v>19</v>
      </c>
      <c r="I1" s="2" t="s">
        <v>20</v>
      </c>
      <c r="J1" s="2" t="s">
        <v>21</v>
      </c>
      <c r="K1" s="2" t="s">
        <v>9</v>
      </c>
      <c r="L1" s="2" t="s">
        <v>17</v>
      </c>
      <c r="N1" s="2" t="s">
        <v>110</v>
      </c>
      <c r="O1" s="2" t="s">
        <v>100</v>
      </c>
      <c r="P1" s="2" t="s">
        <v>101</v>
      </c>
      <c r="Q1" s="2" t="s">
        <v>102</v>
      </c>
      <c r="R1" s="2" t="s">
        <v>103</v>
      </c>
      <c r="T1" s="2" t="s">
        <v>113</v>
      </c>
      <c r="U1" s="2" t="s">
        <v>112</v>
      </c>
    </row>
    <row r="2" spans="1:23" ht="15.75" thickTop="1" x14ac:dyDescent="0.25">
      <c r="A2" s="1">
        <v>0</v>
      </c>
      <c r="B2" s="79" t="s">
        <v>133</v>
      </c>
      <c r="C2" s="86" t="s">
        <v>9</v>
      </c>
      <c r="D2" s="80" t="s">
        <v>95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1OctM</v>
      </c>
      <c r="R2" s="1" t="str">
        <f>IF(ISNUMBER(FCF[[#This Row],[To]]),INDEX(Protocol[Mark],MATCH(FCF[To],Protocol[Step])),"")</f>
        <v>2D</v>
      </c>
      <c r="T2" s="1">
        <v>1</v>
      </c>
      <c r="U2" s="136" t="s">
        <v>96</v>
      </c>
    </row>
    <row r="3" spans="1:23" x14ac:dyDescent="0.25">
      <c r="A3" s="1">
        <f>A2+1</f>
        <v>1</v>
      </c>
      <c r="B3" s="81" t="s">
        <v>134</v>
      </c>
      <c r="C3" s="85" t="s">
        <v>0</v>
      </c>
      <c r="D3" s="87" t="s">
        <v>95</v>
      </c>
      <c r="E3" s="8" t="str">
        <f t="shared" ref="E3:E27" si="4">IF(B3="","",B3)</f>
        <v>1OctM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97</v>
      </c>
    </row>
    <row r="4" spans="1:23" x14ac:dyDescent="0.25">
      <c r="A4" s="1">
        <f t="shared" ref="A4:A27" si="6">A3+1</f>
        <v>2</v>
      </c>
      <c r="B4" s="81" t="s">
        <v>135</v>
      </c>
      <c r="C4" s="85" t="s">
        <v>1</v>
      </c>
      <c r="D4" s="87" t="s">
        <v>95</v>
      </c>
      <c r="E4" s="8" t="str">
        <f t="shared" si="4"/>
        <v>2D</v>
      </c>
      <c r="F4" s="1">
        <f>IF(B4="","",IF(Protocol[[#This Row],[Image]]="",0,IF(C4="L",1,IF(C4="P",2,IF(C4="E",3,IF(C4="X",4,""))))))</f>
        <v>2</v>
      </c>
      <c r="G4" s="1">
        <f t="shared" si="0"/>
        <v>1</v>
      </c>
      <c r="H4" s="1">
        <f t="shared" si="1"/>
        <v>0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0</v>
      </c>
      <c r="L4" s="1">
        <f t="shared" si="5"/>
        <v>0.2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3P</v>
      </c>
      <c r="T4" s="1">
        <v>3</v>
      </c>
      <c r="U4" s="138" t="s">
        <v>98</v>
      </c>
    </row>
    <row r="5" spans="1:23" x14ac:dyDescent="0.25">
      <c r="A5" s="1">
        <f t="shared" si="6"/>
        <v>3</v>
      </c>
      <c r="B5" s="81" t="s">
        <v>126</v>
      </c>
      <c r="C5" s="85" t="s">
        <v>1</v>
      </c>
      <c r="D5" s="82" t="s">
        <v>95</v>
      </c>
      <c r="E5" s="8" t="str">
        <f t="shared" si="4"/>
        <v>2c</v>
      </c>
      <c r="F5" s="1">
        <f>IF(B5="","",IF(Protocol[[#This Row],[Image]]="",0,IF(C5="L",1,IF(C5="P",2,IF(C5="E",3,IF(C5="X",4,""))))))</f>
        <v>2</v>
      </c>
      <c r="G5" s="1">
        <f t="shared" si="0"/>
        <v>1</v>
      </c>
      <c r="H5" s="1">
        <f t="shared" si="1"/>
        <v>1</v>
      </c>
      <c r="I5" s="1">
        <f t="shared" si="2"/>
        <v>0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3P</v>
      </c>
      <c r="R5" s="1" t="str">
        <f>IF(ISNUMBER(FCF[[#This Row],[To]]),INDEX(Protocol[Mark],MATCH(FCF[To],Protocol[Step])),"")</f>
        <v>4S</v>
      </c>
      <c r="T5" s="1">
        <v>4</v>
      </c>
      <c r="U5" s="139" t="s">
        <v>99</v>
      </c>
    </row>
    <row r="6" spans="1:23" x14ac:dyDescent="0.25">
      <c r="A6" s="1">
        <f t="shared" si="6"/>
        <v>4</v>
      </c>
      <c r="B6" s="81" t="s">
        <v>127</v>
      </c>
      <c r="C6" s="85" t="s">
        <v>1</v>
      </c>
      <c r="D6" s="87" t="s">
        <v>95</v>
      </c>
      <c r="E6" s="8" t="str">
        <f t="shared" si="4"/>
        <v>3P</v>
      </c>
      <c r="F6" s="1">
        <f>IF(B6="","",IF(Protocol[[#This Row],[Image]]="",0,IF(C6="L",1,IF(C6="P",2,IF(C6="E",3,IF(C6="X",4,""))))))</f>
        <v>2</v>
      </c>
      <c r="G6" s="1">
        <f t="shared" si="0"/>
        <v>1</v>
      </c>
      <c r="H6" s="1">
        <f t="shared" si="1"/>
        <v>2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4S</v>
      </c>
      <c r="R6" s="1" t="str">
        <f>IF(ISNUMBER(FCF[[#This Row],[To]]),INDEX(Protocol[Mark],MATCH(FCF[To],Protocol[Step])),"")</f>
        <v>5U</v>
      </c>
      <c r="T6" s="1">
        <v>5</v>
      </c>
      <c r="U6" s="138" t="s">
        <v>139</v>
      </c>
    </row>
    <row r="7" spans="1:23" x14ac:dyDescent="0.25">
      <c r="A7" s="1">
        <f t="shared" si="6"/>
        <v>5</v>
      </c>
      <c r="B7" s="81" t="s">
        <v>136</v>
      </c>
      <c r="C7" s="85" t="s">
        <v>1</v>
      </c>
      <c r="D7" s="87" t="s">
        <v>95</v>
      </c>
      <c r="E7" s="8" t="str">
        <f t="shared" si="4"/>
        <v>4S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2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5U</v>
      </c>
      <c r="R7" s="1" t="str">
        <f>IF(ISNUMBER(FCF[[#This Row],[To]]),INDEX(Protocol[Mark],MATCH(FCF[To],Protocol[Step])),"")</f>
        <v>6Rot</v>
      </c>
      <c r="T7" s="1">
        <v>6</v>
      </c>
      <c r="U7" s="139" t="s">
        <v>140</v>
      </c>
    </row>
    <row r="8" spans="1:23" x14ac:dyDescent="0.25">
      <c r="A8" s="1">
        <f t="shared" si="6"/>
        <v>6</v>
      </c>
      <c r="B8" s="81" t="s">
        <v>137</v>
      </c>
      <c r="C8" s="85" t="s">
        <v>2</v>
      </c>
      <c r="D8" s="87" t="s">
        <v>95</v>
      </c>
      <c r="E8" s="8" t="str">
        <f t="shared" si="4"/>
        <v>5U</v>
      </c>
      <c r="F8" s="1">
        <f>IF(B8="","",IF(Protocol[[#This Row],[Image]]="",0,IF(C8="L",1,IF(C8="P",2,IF(C8="E",3,IF(C8="X",4,""))))))</f>
        <v>3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3</v>
      </c>
      <c r="L8" s="1">
        <f t="shared" si="5"/>
        <v>3.3</v>
      </c>
      <c r="N8" s="1">
        <f t="shared" si="7"/>
        <v>6</v>
      </c>
      <c r="O8" s="120"/>
      <c r="P8" s="121"/>
      <c r="Q8" s="1" t="str">
        <f>IF(ISNUMBER(FCF[[#This Row],[From]]),INDEX(Protocol[Mark],MATCH(FCF[From],Protocol[Step])),"")</f>
        <v/>
      </c>
      <c r="R8" s="1" t="str">
        <f>IF(ISNUMBER(FCF[[#This Row],[To]]),INDEX(Protocol[Mark],MATCH(FCF[To],Protocol[Step])),"")</f>
        <v/>
      </c>
      <c r="T8" s="1">
        <v>7</v>
      </c>
      <c r="U8" s="140"/>
    </row>
    <row r="9" spans="1:23" x14ac:dyDescent="0.25">
      <c r="A9" s="1">
        <f t="shared" si="6"/>
        <v>7</v>
      </c>
      <c r="B9" s="81" t="s">
        <v>138</v>
      </c>
      <c r="C9" s="85" t="s">
        <v>2</v>
      </c>
      <c r="D9" s="87" t="s">
        <v>95</v>
      </c>
      <c r="E9" s="8" t="str">
        <f t="shared" si="4"/>
        <v>6Rot</v>
      </c>
      <c r="F9" s="1">
        <f>IF(B9="","",IF(Protocol[[#This Row],[Image]]="",0,IF(C9="L",1,IF(C9="P",2,IF(C9="E",3,IF(C9="X",4,""))))))</f>
        <v>3</v>
      </c>
      <c r="G9" s="1">
        <f t="shared" si="0"/>
        <v>3</v>
      </c>
      <c r="H9" s="1">
        <f t="shared" si="1"/>
        <v>4</v>
      </c>
      <c r="I9" s="1">
        <f t="shared" si="2"/>
        <v>4</v>
      </c>
      <c r="J9" s="1">
        <f t="shared" si="3"/>
        <v>3</v>
      </c>
      <c r="K9" s="1">
        <f>IF(Protocol[[#This Row],[MarkName]]="","",IF(F9=1,G9,IF(F9=2,H9,IF(F9=3,I9,IF(F9=4,J9,0)))))</f>
        <v>4</v>
      </c>
      <c r="L9" s="1">
        <f t="shared" si="5"/>
        <v>4.3</v>
      </c>
      <c r="N9" s="1">
        <f t="shared" si="7"/>
        <v>7</v>
      </c>
      <c r="O9" s="120"/>
      <c r="P9" s="121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40"/>
    </row>
    <row r="10" spans="1:23" x14ac:dyDescent="0.25">
      <c r="A10" s="1">
        <f t="shared" si="6"/>
        <v>8</v>
      </c>
      <c r="B10" s="81"/>
      <c r="C10" s="85"/>
      <c r="D10" s="87"/>
      <c r="E10" s="8" t="str">
        <f t="shared" si="4"/>
        <v/>
      </c>
      <c r="F10" s="1" t="str">
        <f>IF(B10="","",IF(Protocol[[#This Row],[Image]]="",0,IF(C10="L",1,IF(C10="P",2,IF(C10="E",3,IF(C10="X",4,""))))))</f>
        <v/>
      </c>
      <c r="G10" s="1" t="str">
        <f t="shared" si="0"/>
        <v/>
      </c>
      <c r="H10" s="1" t="str">
        <f t="shared" si="1"/>
        <v/>
      </c>
      <c r="I10" s="1" t="str">
        <f t="shared" si="2"/>
        <v/>
      </c>
      <c r="J10" s="1" t="str">
        <f t="shared" si="3"/>
        <v/>
      </c>
      <c r="K10" s="1" t="str">
        <f>IF(Protocol[[#This Row],[MarkName]]="","",IF(F10=1,G10,IF(F10=2,H10,IF(F10=3,I10,IF(F10=4,J10,0)))))</f>
        <v/>
      </c>
      <c r="L10" s="1" t="str">
        <f t="shared" si="5"/>
        <v/>
      </c>
      <c r="N10" s="1">
        <f t="shared" si="7"/>
        <v>8</v>
      </c>
      <c r="O10" s="120"/>
      <c r="P10" s="121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/>
      <c r="C11" s="85"/>
      <c r="D11" s="87"/>
      <c r="E11" s="8" t="str">
        <f t="shared" si="4"/>
        <v/>
      </c>
      <c r="F11" s="1" t="str">
        <f>IF(B11="","",IF(Protocol[[#This Row],[Image]]="",0,IF(C11="L",1,IF(C11="P",2,IF(C11="E",3,IF(C11="X",4,""))))))</f>
        <v/>
      </c>
      <c r="G11" s="1" t="str">
        <f t="shared" si="0"/>
        <v/>
      </c>
      <c r="H11" s="1" t="str">
        <f t="shared" si="1"/>
        <v/>
      </c>
      <c r="I11" s="1" t="str">
        <f t="shared" si="2"/>
        <v/>
      </c>
      <c r="J11" s="1" t="str">
        <f t="shared" si="3"/>
        <v/>
      </c>
      <c r="K11" s="1" t="str">
        <f>IF(Protocol[[#This Row],[MarkName]]="","",IF(F11=1,G11,IF(F11=2,H11,IF(F11=3,I11,IF(F11=4,J11,0)))))</f>
        <v/>
      </c>
      <c r="L11" s="1" t="str">
        <f t="shared" si="5"/>
        <v/>
      </c>
      <c r="N11" s="1">
        <f t="shared" si="7"/>
        <v>9</v>
      </c>
      <c r="O11" s="120"/>
      <c r="P11" s="121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41"/>
    </row>
    <row r="12" spans="1:23" x14ac:dyDescent="0.25">
      <c r="A12" s="1">
        <f t="shared" si="6"/>
        <v>10</v>
      </c>
      <c r="B12" s="81"/>
      <c r="C12" s="85"/>
      <c r="D12" s="87"/>
      <c r="E12" s="8" t="str">
        <f t="shared" si="4"/>
        <v/>
      </c>
      <c r="F12" s="1" t="str">
        <f>IF(B12="","",IF(Protocol[[#This Row],[Image]]="",0,IF(C12="L",1,IF(C12="P",2,IF(C12="E",3,IF(C12="X",4,""))))))</f>
        <v/>
      </c>
      <c r="G12" s="1" t="str">
        <f t="shared" si="0"/>
        <v/>
      </c>
      <c r="H12" s="1" t="str">
        <f t="shared" si="1"/>
        <v/>
      </c>
      <c r="I12" s="1" t="str">
        <f t="shared" si="2"/>
        <v/>
      </c>
      <c r="J12" s="1" t="str">
        <f t="shared" si="3"/>
        <v/>
      </c>
      <c r="K12" s="1" t="str">
        <f>IF(Protocol[[#This Row],[MarkName]]="","",IF(F12=1,G12,IF(F12=2,H12,IF(F12=3,I12,IF(F12=4,J12,0)))))</f>
        <v/>
      </c>
      <c r="L12" s="1" t="str">
        <f t="shared" si="5"/>
        <v/>
      </c>
      <c r="N12" s="1">
        <f t="shared" si="7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/>
      <c r="C13" s="85"/>
      <c r="D13" s="87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7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63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65</v>
      </c>
      <c r="V14" s="76"/>
      <c r="W14" s="42" t="str">
        <f>INDEX(Protocol[Mark],MATCH(BaselineState,Protocol[Step],0))</f>
        <v>1pfi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66</v>
      </c>
      <c r="V15" s="77">
        <v>6</v>
      </c>
      <c r="W15" s="42" t="str">
        <f>INDEX(Protocol[Mark],MATCH(ReferenceState,Protocol[Step],0))</f>
        <v>5U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64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131</v>
      </c>
      <c r="V19" s="76">
        <v>1</v>
      </c>
      <c r="W19" s="42" t="s">
        <v>118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132</v>
      </c>
      <c r="V20" s="77">
        <v>1</v>
      </c>
      <c r="W20" s="42" t="s">
        <v>123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120</v>
      </c>
      <c r="V21" s="42">
        <f>COUNTA(B2:B27)</f>
        <v>8</v>
      </c>
      <c r="W21" s="42" t="s">
        <v>119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121</v>
      </c>
      <c r="V22" s="42">
        <f>V21*V20</f>
        <v>8</v>
      </c>
      <c r="W22" s="42" t="s">
        <v>119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122</v>
      </c>
      <c r="V23" s="42">
        <f>COUNTA(O2:O27)</f>
        <v>6</v>
      </c>
      <c r="W23" s="42" t="s">
        <v>119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114</v>
      </c>
      <c r="V24" s="42">
        <f>COUNTA(Variables[Variable])</f>
        <v>6</v>
      </c>
      <c r="W24" s="42" t="s">
        <v>119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91</v>
      </c>
      <c r="U27" s="11"/>
      <c r="V27" s="42"/>
      <c r="W27" s="11"/>
    </row>
    <row r="28" spans="1:23" ht="16.5" thickTop="1" thickBot="1" x14ac:dyDescent="0.3">
      <c r="T28" s="11"/>
      <c r="U28" s="46" t="s">
        <v>90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9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str">
        <f>INDEX(Protocol[Mark],MATCH(K$17+0.1*$B7,Protocol[XY],0))</f>
        <v>5U</v>
      </c>
      <c r="L7" s="12"/>
      <c r="M7" s="22" t="str">
        <f>INDEX(Protocol[Mark],MATCH(M$17+0.1*$B7,Protocol[XY],0))</f>
        <v>6Rot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str">
        <f>INDEX(Protocol[Mark],MATCH(I$17+0.1*$B11,Protocol[XY],0))</f>
        <v>3P</v>
      </c>
      <c r="J11" s="18"/>
      <c r="K11" s="19" t="str">
        <f>INDEX(Protocol[Mark],MATCH(K$17+0.1*$B11,Protocol[XY],0))</f>
        <v>4S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1OctM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34</v>
      </c>
      <c r="K1" s="8" t="s">
        <v>35</v>
      </c>
      <c r="L1" s="8" t="s">
        <v>36</v>
      </c>
      <c r="M1" s="8" t="s">
        <v>37</v>
      </c>
      <c r="N1" s="8" t="s">
        <v>38</v>
      </c>
      <c r="O1" s="8" t="s">
        <v>39</v>
      </c>
      <c r="P1" s="8" t="s">
        <v>40</v>
      </c>
      <c r="Q1" s="8" t="s">
        <v>41</v>
      </c>
      <c r="R1" s="8" t="s">
        <v>42</v>
      </c>
      <c r="S1" s="8" t="s">
        <v>43</v>
      </c>
      <c r="T1" s="8" t="s">
        <v>44</v>
      </c>
      <c r="U1" s="8" t="s">
        <v>45</v>
      </c>
      <c r="V1" s="8" t="s">
        <v>46</v>
      </c>
      <c r="W1" s="8" t="s">
        <v>47</v>
      </c>
      <c r="X1" s="8" t="s">
        <v>48</v>
      </c>
      <c r="Y1" s="8" t="s">
        <v>49</v>
      </c>
      <c r="Z1" s="8" t="s">
        <v>50</v>
      </c>
      <c r="AA1" s="8" t="s">
        <v>51</v>
      </c>
      <c r="AB1" s="8" t="s">
        <v>52</v>
      </c>
      <c r="AC1" s="8" t="s">
        <v>53</v>
      </c>
      <c r="AD1" s="8" t="s">
        <v>54</v>
      </c>
      <c r="AE1" s="8" t="s">
        <v>55</v>
      </c>
      <c r="AF1" s="8" t="s">
        <v>56</v>
      </c>
      <c r="AG1" s="8" t="s">
        <v>57</v>
      </c>
      <c r="AH1" s="8" t="s">
        <v>58</v>
      </c>
      <c r="AI1" s="8" t="s">
        <v>59</v>
      </c>
    </row>
    <row r="2" spans="1:35" x14ac:dyDescent="0.2">
      <c r="H2" s="115" t="s">
        <v>13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14</v>
      </c>
      <c r="J3" s="8" t="str">
        <f>INDEX(Protocol[Mark],MATCH(J2,Protocol[Step],0))</f>
        <v>1pfi</v>
      </c>
      <c r="K3" s="8" t="str">
        <f>INDEX(Protocol[Mark],MATCH(K2,Protocol[Step],0))</f>
        <v>1OctM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3P</v>
      </c>
      <c r="O3" s="8" t="str">
        <f>INDEX(Protocol[Mark],MATCH(O2,Protocol[Step],0))</f>
        <v>4S</v>
      </c>
      <c r="P3" s="8" t="str">
        <f>INDEX(Protocol[Mark],MATCH(P2,Protocol[Step],0))</f>
        <v>5U</v>
      </c>
      <c r="Q3" s="8" t="str">
        <f>INDEX(Protocol[Mark],MATCH(Q2,Protocol[Step],0))</f>
        <v>6Rot</v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22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92</v>
      </c>
      <c r="I21" s="49" t="s">
        <v>141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87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93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27</v>
      </c>
      <c r="B24" s="70" t="str">
        <f ca="1">INDIRECT(ADDRESS(ROW(G24),COLUMN(G24)+BaselineState+3))</f>
        <v/>
      </c>
      <c r="C24" s="70"/>
      <c r="D24" s="69" t="s">
        <v>28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142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88</v>
      </c>
      <c r="B25" s="70">
        <f>E16</f>
        <v>0</v>
      </c>
      <c r="C25" s="70"/>
      <c r="D25" s="69" t="s">
        <v>89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26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26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15</v>
      </c>
      <c r="C1" s="29" t="s">
        <v>12</v>
      </c>
      <c r="D1" s="29" t="s">
        <v>117</v>
      </c>
      <c r="E1" s="29" t="s">
        <v>14</v>
      </c>
      <c r="F1" s="29" t="s">
        <v>115</v>
      </c>
      <c r="G1" s="133" t="s">
        <v>116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1OctM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1OctM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1OctM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1OctM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1OctM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1OctM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3P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3P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3P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3P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3P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3P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4S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4S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4S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4S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4S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4S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5U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5U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5U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5U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5U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5U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6Rot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6Rot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0</v>
      </c>
      <c r="D50" s="1">
        <f t="shared" si="1"/>
        <v>1</v>
      </c>
      <c r="E50" s="1" t="str">
        <f>INDEX(Protocol[Mark],MATCH(C50,Protocol[Step],0))</f>
        <v>1pfi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2010001</v>
      </c>
      <c r="H50" s="134">
        <f>Systematic[[#This Row],[SampleVariableLabel]]+100*Systematic[[#This Row],[State]]</f>
        <v>2010001</v>
      </c>
      <c r="I50" s="27" t="str">
        <f>IF(Systematic[[#This Row],[Sample]]&gt;nSamples,"",INDEX(MarkStats[],MATCH(Systematic[[#This Row],[SampleVariableLabel]],MarkStats[Label],0), Systematic[[#This Row],[State]]+4))</f>
        <v/>
      </c>
    </row>
    <row r="51" spans="1:9" x14ac:dyDescent="0.25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0</v>
      </c>
      <c r="D51" s="1">
        <f t="shared" si="1"/>
        <v>2</v>
      </c>
      <c r="E51" s="1" t="str">
        <f>INDEX(Protocol[Mark],MATCH(C51,Protocol[Step],0))</f>
        <v>1pfi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2010002</v>
      </c>
      <c r="H51" s="134">
        <f>Systematic[[#This Row],[SampleVariableLabel]]+100*Systematic[[#This Row],[State]]</f>
        <v>2010002</v>
      </c>
      <c r="I51" s="27" t="str">
        <f>IF(Systematic[[#This Row],[Sample]]&gt;nSamples,"",INDEX(MarkStats[],MATCH(Systematic[[#This Row],[SampleVariableLabel]],MarkStats[Label],0), Systematic[[#This Row],[State]]+4))</f>
        <v/>
      </c>
    </row>
    <row r="52" spans="1:9" x14ac:dyDescent="0.25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0</v>
      </c>
      <c r="D52" s="1">
        <f t="shared" si="1"/>
        <v>3</v>
      </c>
      <c r="E52" s="1" t="str">
        <f>INDEX(Protocol[Mark],MATCH(C52,Protocol[Step],0))</f>
        <v>1pfi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2010003</v>
      </c>
      <c r="H52" s="134">
        <f>Systematic[[#This Row],[SampleVariableLabel]]+100*Systematic[[#This Row],[State]]</f>
        <v>2010003</v>
      </c>
      <c r="I52" s="27" t="str">
        <f>IF(Systematic[[#This Row],[Sample]]&gt;nSamples,"",INDEX(MarkStats[],MATCH(Systematic[[#This Row],[SampleVariableLabel]],MarkStats[Label],0), Systematic[[#This Row],[State]]+4))</f>
        <v/>
      </c>
    </row>
    <row r="53" spans="1:9" x14ac:dyDescent="0.25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0</v>
      </c>
      <c r="D53" s="1">
        <f t="shared" si="1"/>
        <v>4</v>
      </c>
      <c r="E53" s="1" t="str">
        <f>INDEX(Protocol[Mark],MATCH(C53,Protocol[Step],0))</f>
        <v>1pfi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2010004</v>
      </c>
      <c r="H53" s="134">
        <f>Systematic[[#This Row],[SampleVariableLabel]]+100*Systematic[[#This Row],[State]]</f>
        <v>2010004</v>
      </c>
      <c r="I53" s="27" t="str">
        <f>IF(Systematic[[#This Row],[Sample]]&gt;nSamples,"",INDEX(MarkStats[],MATCH(Systematic[[#This Row],[SampleVariableLabel]],MarkStats[Label],0), Systematic[[#This Row],[State]]+4))</f>
        <v/>
      </c>
    </row>
    <row r="54" spans="1:9" x14ac:dyDescent="0.25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0</v>
      </c>
      <c r="D54" s="1">
        <f t="shared" si="1"/>
        <v>5</v>
      </c>
      <c r="E54" s="1" t="str">
        <f>INDEX(Protocol[Mark],MATCH(C54,Protocol[Step],0))</f>
        <v>1pfi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2010005</v>
      </c>
      <c r="H54" s="134">
        <f>Systematic[[#This Row],[SampleVariableLabel]]+100*Systematic[[#This Row],[State]]</f>
        <v>2010005</v>
      </c>
      <c r="I54" s="27" t="str">
        <f>IF(Systematic[[#This Row],[Sample]]&gt;nSamples,"",INDEX(MarkStats[],MATCH(Systematic[[#This Row],[SampleVariableLabel]],MarkStats[Label],0), Systematic[[#This Row],[State]]+4))</f>
        <v/>
      </c>
    </row>
    <row r="55" spans="1:9" x14ac:dyDescent="0.25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0</v>
      </c>
      <c r="D55" s="1">
        <f t="shared" si="1"/>
        <v>6</v>
      </c>
      <c r="E55" s="1" t="str">
        <f>INDEX(Protocol[Mark],MATCH(C55,Protocol[Step],0))</f>
        <v>1pfi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2010006</v>
      </c>
      <c r="H55" s="134">
        <f>Systematic[[#This Row],[SampleVariableLabel]]+100*Systematic[[#This Row],[State]]</f>
        <v>2010006</v>
      </c>
      <c r="I55" s="27" t="str">
        <f>IF(Systematic[[#This Row],[Sample]]&gt;nSamples,"",INDEX(MarkStats[],MATCH(Systematic[[#This Row],[SampleVariableLabel]],MarkStats[Label],0), Systematic[[#This Row],[State]]+4))</f>
        <v/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1</v>
      </c>
      <c r="D56" s="1">
        <f t="shared" si="1"/>
        <v>1</v>
      </c>
      <c r="E56" s="1" t="str">
        <f>INDEX(Protocol[Mark],MATCH(C56,Protocol[Step],0))</f>
        <v>1OctM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2010001</v>
      </c>
      <c r="H56" s="134">
        <f>Systematic[[#This Row],[SampleVariableLabel]]+100*Systematic[[#This Row],[State]]</f>
        <v>2010101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1</v>
      </c>
      <c r="D57" s="1">
        <f t="shared" si="1"/>
        <v>2</v>
      </c>
      <c r="E57" s="1" t="str">
        <f>INDEX(Protocol[Mark],MATCH(C57,Protocol[Step],0))</f>
        <v>1OctM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2010002</v>
      </c>
      <c r="H57" s="134">
        <f>Systematic[[#This Row],[SampleVariableLabel]]+100*Systematic[[#This Row],[State]]</f>
        <v>2010102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1</v>
      </c>
      <c r="D58" s="1">
        <f t="shared" si="1"/>
        <v>3</v>
      </c>
      <c r="E58" s="1" t="str">
        <f>INDEX(Protocol[Mark],MATCH(C58,Protocol[Step],0))</f>
        <v>1OctM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2010003</v>
      </c>
      <c r="H58" s="134">
        <f>Systematic[[#This Row],[SampleVariableLabel]]+100*Systematic[[#This Row],[State]]</f>
        <v>2010103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1</v>
      </c>
      <c r="D59" s="1">
        <f t="shared" si="1"/>
        <v>4</v>
      </c>
      <c r="E59" s="1" t="str">
        <f>INDEX(Protocol[Mark],MATCH(C59,Protocol[Step],0))</f>
        <v>1OctM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2010004</v>
      </c>
      <c r="H59" s="134">
        <f>Systematic[[#This Row],[SampleVariableLabel]]+100*Systematic[[#This Row],[State]]</f>
        <v>2010104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1</v>
      </c>
      <c r="D60" s="1">
        <f t="shared" si="1"/>
        <v>5</v>
      </c>
      <c r="E60" s="1" t="str">
        <f>INDEX(Protocol[Mark],MATCH(C60,Protocol[Step],0))</f>
        <v>1OctM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2010005</v>
      </c>
      <c r="H60" s="134">
        <f>Systematic[[#This Row],[SampleVariableLabel]]+100*Systematic[[#This Row],[State]]</f>
        <v>2010105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1</v>
      </c>
      <c r="D61" s="1">
        <f t="shared" si="1"/>
        <v>6</v>
      </c>
      <c r="E61" s="1" t="str">
        <f>INDEX(Protocol[Mark],MATCH(C61,Protocol[Step],0))</f>
        <v>1OctM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2010006</v>
      </c>
      <c r="H61" s="134">
        <f>Systematic[[#This Row],[SampleVariableLabel]]+100*Systematic[[#This Row],[State]]</f>
        <v>2010106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2</v>
      </c>
      <c r="D62" s="1">
        <f t="shared" si="1"/>
        <v>1</v>
      </c>
      <c r="E62" s="1" t="str">
        <f>INDEX(Protocol[Mark],MATCH(C62,Protocol[Step],0))</f>
        <v>2D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2010001</v>
      </c>
      <c r="H62" s="134">
        <f>Systematic[[#This Row],[SampleVariableLabel]]+100*Systematic[[#This Row],[State]]</f>
        <v>2010201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2</v>
      </c>
      <c r="D63" s="1">
        <f t="shared" si="1"/>
        <v>2</v>
      </c>
      <c r="E63" s="1" t="str">
        <f>INDEX(Protocol[Mark],MATCH(C63,Protocol[Step],0))</f>
        <v>2D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2010002</v>
      </c>
      <c r="H63" s="134">
        <f>Systematic[[#This Row],[SampleVariableLabel]]+100*Systematic[[#This Row],[State]]</f>
        <v>2010202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2</v>
      </c>
      <c r="D64" s="1">
        <f t="shared" si="1"/>
        <v>3</v>
      </c>
      <c r="E64" s="1" t="str">
        <f>INDEX(Protocol[Mark],MATCH(C64,Protocol[Step],0))</f>
        <v>2D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2010003</v>
      </c>
      <c r="H64" s="134">
        <f>Systematic[[#This Row],[SampleVariableLabel]]+100*Systematic[[#This Row],[State]]</f>
        <v>2010203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2</v>
      </c>
      <c r="D65" s="1">
        <f t="shared" si="1"/>
        <v>4</v>
      </c>
      <c r="E65" s="1" t="str">
        <f>INDEX(Protocol[Mark],MATCH(C65,Protocol[Step],0))</f>
        <v>2D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2010004</v>
      </c>
      <c r="H65" s="134">
        <f>Systematic[[#This Row],[SampleVariableLabel]]+100*Systematic[[#This Row],[State]]</f>
        <v>2010204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2</v>
      </c>
      <c r="D66" s="1">
        <f t="shared" si="1"/>
        <v>5</v>
      </c>
      <c r="E66" s="1" t="str">
        <f>INDEX(Protocol[Mark],MATCH(C66,Protocol[Step],0))</f>
        <v>2D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2010005</v>
      </c>
      <c r="H66" s="134">
        <f>Systematic[[#This Row],[SampleVariableLabel]]+100*Systematic[[#This Row],[State]]</f>
        <v>2010205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2</v>
      </c>
      <c r="D67" s="1">
        <f t="shared" ref="D67:D130" si="4">IF(D66=nVariables,1,D66+1)</f>
        <v>6</v>
      </c>
      <c r="E67" s="1" t="str">
        <f>INDEX(Protocol[Mark],MATCH(C67,Protocol[Step],0))</f>
        <v>2D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2010006</v>
      </c>
      <c r="H67" s="134">
        <f>Systematic[[#This Row],[SampleVariableLabel]]+100*Systematic[[#This Row],[State]]</f>
        <v>2010206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3</v>
      </c>
      <c r="D68" s="1">
        <f t="shared" si="4"/>
        <v>1</v>
      </c>
      <c r="E68" s="1" t="str">
        <f>INDEX(Protocol[Mark],MATCH(C68,Protocol[Step],0))</f>
        <v>2c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2010301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3</v>
      </c>
      <c r="D69" s="1">
        <f t="shared" si="4"/>
        <v>2</v>
      </c>
      <c r="E69" s="1" t="str">
        <f>INDEX(Protocol[Mark],MATCH(C69,Protocol[Step],0))</f>
        <v>2c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2010302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3</v>
      </c>
      <c r="D70" s="1">
        <f t="shared" si="4"/>
        <v>3</v>
      </c>
      <c r="E70" s="1" t="str">
        <f>INDEX(Protocol[Mark],MATCH(C70,Protocol[Step],0))</f>
        <v>2c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2010303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3</v>
      </c>
      <c r="D71" s="1">
        <f t="shared" si="4"/>
        <v>4</v>
      </c>
      <c r="E71" s="1" t="str">
        <f>INDEX(Protocol[Mark],MATCH(C71,Protocol[Step],0))</f>
        <v>2c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2010304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3</v>
      </c>
      <c r="D72" s="1">
        <f t="shared" si="4"/>
        <v>5</v>
      </c>
      <c r="E72" s="1" t="str">
        <f>INDEX(Protocol[Mark],MATCH(C72,Protocol[Step],0))</f>
        <v>2c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2010305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3</v>
      </c>
      <c r="D73" s="1">
        <f t="shared" si="4"/>
        <v>6</v>
      </c>
      <c r="E73" s="1" t="str">
        <f>INDEX(Protocol[Mark],MATCH(C73,Protocol[Step],0))</f>
        <v>2c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2010306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4</v>
      </c>
      <c r="D74" s="1">
        <f t="shared" si="4"/>
        <v>1</v>
      </c>
      <c r="E74" s="1" t="str">
        <f>INDEX(Protocol[Mark],MATCH(C74,Protocol[Step],0))</f>
        <v>3P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2010401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4</v>
      </c>
      <c r="D75" s="1">
        <f t="shared" si="4"/>
        <v>2</v>
      </c>
      <c r="E75" s="1" t="str">
        <f>INDEX(Protocol[Mark],MATCH(C75,Protocol[Step],0))</f>
        <v>3P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2010402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4</v>
      </c>
      <c r="D76" s="1">
        <f t="shared" si="4"/>
        <v>3</v>
      </c>
      <c r="E76" s="1" t="str">
        <f>INDEX(Protocol[Mark],MATCH(C76,Protocol[Step],0))</f>
        <v>3P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2010403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4</v>
      </c>
      <c r="D77" s="1">
        <f t="shared" si="4"/>
        <v>4</v>
      </c>
      <c r="E77" s="1" t="str">
        <f>INDEX(Protocol[Mark],MATCH(C77,Protocol[Step],0))</f>
        <v>3P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2010404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4</v>
      </c>
      <c r="D78" s="1">
        <f t="shared" si="4"/>
        <v>5</v>
      </c>
      <c r="E78" s="1" t="str">
        <f>INDEX(Protocol[Mark],MATCH(C78,Protocol[Step],0))</f>
        <v>3P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2010405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4</v>
      </c>
      <c r="D79" s="1">
        <f t="shared" si="4"/>
        <v>6</v>
      </c>
      <c r="E79" s="1" t="str">
        <f>INDEX(Protocol[Mark],MATCH(C79,Protocol[Step],0))</f>
        <v>3P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2010406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5</v>
      </c>
      <c r="D80" s="1">
        <f t="shared" si="4"/>
        <v>1</v>
      </c>
      <c r="E80" s="1" t="str">
        <f>INDEX(Protocol[Mark],MATCH(C80,Protocol[Step],0))</f>
        <v>4S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2010501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5</v>
      </c>
      <c r="D81" s="1">
        <f t="shared" si="4"/>
        <v>2</v>
      </c>
      <c r="E81" s="1" t="str">
        <f>INDEX(Protocol[Mark],MATCH(C81,Protocol[Step],0))</f>
        <v>4S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2010502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5</v>
      </c>
      <c r="D82" s="1">
        <f t="shared" si="4"/>
        <v>3</v>
      </c>
      <c r="E82" s="1" t="str">
        <f>INDEX(Protocol[Mark],MATCH(C82,Protocol[Step],0))</f>
        <v>4S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2010503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5</v>
      </c>
      <c r="D83" s="1">
        <f t="shared" si="4"/>
        <v>4</v>
      </c>
      <c r="E83" s="1" t="str">
        <f>INDEX(Protocol[Mark],MATCH(C83,Protocol[Step],0))</f>
        <v>4S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2010504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5</v>
      </c>
      <c r="D84" s="1">
        <f t="shared" si="4"/>
        <v>5</v>
      </c>
      <c r="E84" s="1" t="str">
        <f>INDEX(Protocol[Mark],MATCH(C84,Protocol[Step],0))</f>
        <v>4S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2010505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5</v>
      </c>
      <c r="D85" s="1">
        <f t="shared" si="4"/>
        <v>6</v>
      </c>
      <c r="E85" s="1" t="str">
        <f>INDEX(Protocol[Mark],MATCH(C85,Protocol[Step],0))</f>
        <v>4S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2010506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6</v>
      </c>
      <c r="D86" s="1">
        <f t="shared" si="4"/>
        <v>1</v>
      </c>
      <c r="E86" s="1" t="str">
        <f>INDEX(Protocol[Mark],MATCH(C86,Protocol[Step],0))</f>
        <v>5U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2010601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6</v>
      </c>
      <c r="D87" s="1">
        <f t="shared" si="4"/>
        <v>2</v>
      </c>
      <c r="E87" s="1" t="str">
        <f>INDEX(Protocol[Mark],MATCH(C87,Protocol[Step],0))</f>
        <v>5U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2010602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6</v>
      </c>
      <c r="D88" s="1">
        <f t="shared" si="4"/>
        <v>3</v>
      </c>
      <c r="E88" s="1" t="str">
        <f>INDEX(Protocol[Mark],MATCH(C88,Protocol[Step],0))</f>
        <v>5U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2010603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6</v>
      </c>
      <c r="D89" s="1">
        <f t="shared" si="4"/>
        <v>4</v>
      </c>
      <c r="E89" s="1" t="str">
        <f>INDEX(Protocol[Mark],MATCH(C89,Protocol[Step],0))</f>
        <v>5U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2010604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6</v>
      </c>
      <c r="D90" s="1">
        <f t="shared" si="4"/>
        <v>5</v>
      </c>
      <c r="E90" s="1" t="str">
        <f>INDEX(Protocol[Mark],MATCH(C90,Protocol[Step],0))</f>
        <v>5U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2010605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6</v>
      </c>
      <c r="D91" s="1">
        <f t="shared" si="4"/>
        <v>6</v>
      </c>
      <c r="E91" s="1" t="str">
        <f>INDEX(Protocol[Mark],MATCH(C91,Protocol[Step],0))</f>
        <v>5U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2010606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7</v>
      </c>
      <c r="D92" s="1">
        <f t="shared" si="4"/>
        <v>1</v>
      </c>
      <c r="E92" s="1" t="str">
        <f>INDEX(Protocol[Mark],MATCH(C92,Protocol[Step],0))</f>
        <v>6Rot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2010701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7</v>
      </c>
      <c r="D93" s="1">
        <f t="shared" si="4"/>
        <v>2</v>
      </c>
      <c r="E93" s="1" t="str">
        <f>INDEX(Protocol[Mark],MATCH(C93,Protocol[Step],0))</f>
        <v>6Rot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2010702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7</v>
      </c>
      <c r="D94" s="1">
        <f t="shared" si="4"/>
        <v>3</v>
      </c>
      <c r="E94" s="1" t="str">
        <f>INDEX(Protocol[Mark],MATCH(C94,Protocol[Step],0))</f>
        <v>6Rot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2010703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7</v>
      </c>
      <c r="D95" s="1">
        <f t="shared" si="4"/>
        <v>4</v>
      </c>
      <c r="E95" s="1" t="str">
        <f>INDEX(Protocol[Mark],MATCH(C95,Protocol[Step],0))</f>
        <v>6Rot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2010704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7</v>
      </c>
      <c r="D96" s="1">
        <f t="shared" si="4"/>
        <v>5</v>
      </c>
      <c r="E96" s="1" t="str">
        <f>INDEX(Protocol[Mark],MATCH(C96,Protocol[Step],0))</f>
        <v>6Rot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2010705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7</v>
      </c>
      <c r="D97" s="1">
        <f t="shared" si="4"/>
        <v>6</v>
      </c>
      <c r="E97" s="1" t="str">
        <f>INDEX(Protocol[Mark],MATCH(C97,Protocol[Step],0))</f>
        <v>6Rot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2010706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3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1pfi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3010001</v>
      </c>
      <c r="H98" s="134">
        <f>Systematic[[#This Row],[SampleVariableLabel]]+100*Systematic[[#This Row],[State]]</f>
        <v>3010001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3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1pfi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3010002</v>
      </c>
      <c r="H99" s="134">
        <f>Systematic[[#This Row],[SampleVariableLabel]]+100*Systematic[[#This Row],[State]]</f>
        <v>3010002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3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1pfi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3010003</v>
      </c>
      <c r="H100" s="134">
        <f>Systematic[[#This Row],[SampleVariableLabel]]+100*Systematic[[#This Row],[State]]</f>
        <v>3010003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3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1pfi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3010004</v>
      </c>
      <c r="H101" s="134">
        <f>Systematic[[#This Row],[SampleVariableLabel]]+100*Systematic[[#This Row],[State]]</f>
        <v>3010004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3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1pfi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3010005</v>
      </c>
      <c r="H102" s="134">
        <f>Systematic[[#This Row],[SampleVariableLabel]]+100*Systematic[[#This Row],[State]]</f>
        <v>3010005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3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1pfi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3010006</v>
      </c>
      <c r="H103" s="134">
        <f>Systematic[[#This Row],[SampleVariableLabel]]+100*Systematic[[#This Row],[State]]</f>
        <v>3010006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3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1OctM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3010001</v>
      </c>
      <c r="H104" s="134">
        <f>Systematic[[#This Row],[SampleVariableLabel]]+100*Systematic[[#This Row],[State]]</f>
        <v>3010101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3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1OctM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3010002</v>
      </c>
      <c r="H105" s="134">
        <f>Systematic[[#This Row],[SampleVariableLabel]]+100*Systematic[[#This Row],[State]]</f>
        <v>3010102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3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1OctM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3010003</v>
      </c>
      <c r="H106" s="134">
        <f>Systematic[[#This Row],[SampleVariableLabel]]+100*Systematic[[#This Row],[State]]</f>
        <v>3010103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3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1OctM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3010004</v>
      </c>
      <c r="H107" s="134">
        <f>Systematic[[#This Row],[SampleVariableLabel]]+100*Systematic[[#This Row],[State]]</f>
        <v>3010104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3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1OctM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3010005</v>
      </c>
      <c r="H108" s="134">
        <f>Systematic[[#This Row],[SampleVariableLabel]]+100*Systematic[[#This Row],[State]]</f>
        <v>3010105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3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1OctM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3010006</v>
      </c>
      <c r="H109" s="134">
        <f>Systematic[[#This Row],[SampleVariableLabel]]+100*Systematic[[#This Row],[State]]</f>
        <v>3010106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2D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3010001</v>
      </c>
      <c r="H110" s="134">
        <f>Systematic[[#This Row],[SampleVariableLabel]]+100*Systematic[[#This Row],[State]]</f>
        <v>3010201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2D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3010002</v>
      </c>
      <c r="H111" s="134">
        <f>Systematic[[#This Row],[SampleVariableLabel]]+100*Systematic[[#This Row],[State]]</f>
        <v>3010202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2D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3010003</v>
      </c>
      <c r="H112" s="134">
        <f>Systematic[[#This Row],[SampleVariableLabel]]+100*Systematic[[#This Row],[State]]</f>
        <v>3010203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2D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3010004</v>
      </c>
      <c r="H113" s="134">
        <f>Systematic[[#This Row],[SampleVariableLabel]]+100*Systematic[[#This Row],[State]]</f>
        <v>3010204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2D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3010005</v>
      </c>
      <c r="H114" s="134">
        <f>Systematic[[#This Row],[SampleVariableLabel]]+100*Systematic[[#This Row],[State]]</f>
        <v>3010205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2D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3010006</v>
      </c>
      <c r="H115" s="134">
        <f>Systematic[[#This Row],[SampleVariableLabel]]+100*Systematic[[#This Row],[State]]</f>
        <v>3010206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3010001</v>
      </c>
      <c r="H116" s="134">
        <f>Systematic[[#This Row],[SampleVariableLabel]]+100*Systematic[[#This Row],[State]]</f>
        <v>3010301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3010002</v>
      </c>
      <c r="H117" s="134">
        <f>Systematic[[#This Row],[SampleVariableLabel]]+100*Systematic[[#This Row],[State]]</f>
        <v>3010302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3010003</v>
      </c>
      <c r="H118" s="134">
        <f>Systematic[[#This Row],[SampleVariableLabel]]+100*Systematic[[#This Row],[State]]</f>
        <v>3010303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3010004</v>
      </c>
      <c r="H119" s="134">
        <f>Systematic[[#This Row],[SampleVariableLabel]]+100*Systematic[[#This Row],[State]]</f>
        <v>3010304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3010005</v>
      </c>
      <c r="H120" s="134">
        <f>Systematic[[#This Row],[SampleVariableLabel]]+100*Systematic[[#This Row],[State]]</f>
        <v>3010305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3010006</v>
      </c>
      <c r="H121" s="134">
        <f>Systematic[[#This Row],[SampleVariableLabel]]+100*Systematic[[#This Row],[State]]</f>
        <v>3010306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3P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3010001</v>
      </c>
      <c r="H122" s="134">
        <f>Systematic[[#This Row],[SampleVariableLabel]]+100*Systematic[[#This Row],[State]]</f>
        <v>3010401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3P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3010002</v>
      </c>
      <c r="H123" s="134">
        <f>Systematic[[#This Row],[SampleVariableLabel]]+100*Systematic[[#This Row],[State]]</f>
        <v>3010402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3P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3010003</v>
      </c>
      <c r="H124" s="134">
        <f>Systematic[[#This Row],[SampleVariableLabel]]+100*Systematic[[#This Row],[State]]</f>
        <v>3010403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3P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3010004</v>
      </c>
      <c r="H125" s="134">
        <f>Systematic[[#This Row],[SampleVariableLabel]]+100*Systematic[[#This Row],[State]]</f>
        <v>3010404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3P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3010005</v>
      </c>
      <c r="H126" s="134">
        <f>Systematic[[#This Row],[SampleVariableLabel]]+100*Systematic[[#This Row],[State]]</f>
        <v>3010405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3P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3010006</v>
      </c>
      <c r="H127" s="134">
        <f>Systematic[[#This Row],[SampleVariableLabel]]+100*Systematic[[#This Row],[State]]</f>
        <v>3010406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3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4S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3010001</v>
      </c>
      <c r="H128" s="134">
        <f>Systematic[[#This Row],[SampleVariableLabel]]+100*Systematic[[#This Row],[State]]</f>
        <v>3010501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3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4S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3010002</v>
      </c>
      <c r="H129" s="134">
        <f>Systematic[[#This Row],[SampleVariableLabel]]+100*Systematic[[#This Row],[State]]</f>
        <v>3010502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3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4S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3010003</v>
      </c>
      <c r="H130" s="134">
        <f>Systematic[[#This Row],[SampleVariableLabel]]+100*Systematic[[#This Row],[State]]</f>
        <v>3010503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3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4S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3010004</v>
      </c>
      <c r="H131" s="134">
        <f>Systematic[[#This Row],[SampleVariableLabel]]+100*Systematic[[#This Row],[State]]</f>
        <v>3010504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3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4S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3010005</v>
      </c>
      <c r="H132" s="134">
        <f>Systematic[[#This Row],[SampleVariableLabel]]+100*Systematic[[#This Row],[State]]</f>
        <v>3010505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3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4S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3010006</v>
      </c>
      <c r="H133" s="134">
        <f>Systematic[[#This Row],[SampleVariableLabel]]+100*Systematic[[#This Row],[State]]</f>
        <v>3010506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5U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3010001</v>
      </c>
      <c r="H134" s="134">
        <f>Systematic[[#This Row],[SampleVariableLabel]]+100*Systematic[[#This Row],[State]]</f>
        <v>3010601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5U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3010002</v>
      </c>
      <c r="H135" s="134">
        <f>Systematic[[#This Row],[SampleVariableLabel]]+100*Systematic[[#This Row],[State]]</f>
        <v>3010602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5U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3010003</v>
      </c>
      <c r="H136" s="134">
        <f>Systematic[[#This Row],[SampleVariableLabel]]+100*Systematic[[#This Row],[State]]</f>
        <v>3010603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5U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3010004</v>
      </c>
      <c r="H137" s="134">
        <f>Systematic[[#This Row],[SampleVariableLabel]]+100*Systematic[[#This Row],[State]]</f>
        <v>3010604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5U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3010005</v>
      </c>
      <c r="H138" s="134">
        <f>Systematic[[#This Row],[SampleVariableLabel]]+100*Systematic[[#This Row],[State]]</f>
        <v>3010605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5U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3010006</v>
      </c>
      <c r="H139" s="134">
        <f>Systematic[[#This Row],[SampleVariableLabel]]+100*Systematic[[#This Row],[State]]</f>
        <v>3010606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6Rot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3010001</v>
      </c>
      <c r="H140" s="134">
        <f>Systematic[[#This Row],[SampleVariableLabel]]+100*Systematic[[#This Row],[State]]</f>
        <v>3010701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6Rot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3010002</v>
      </c>
      <c r="H141" s="134">
        <f>Systematic[[#This Row],[SampleVariableLabel]]+100*Systematic[[#This Row],[State]]</f>
        <v>3010702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6Rot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3010003</v>
      </c>
      <c r="H142" s="134">
        <f>Systematic[[#This Row],[SampleVariableLabel]]+100*Systematic[[#This Row],[State]]</f>
        <v>3010703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6Rot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3010004</v>
      </c>
      <c r="H143" s="134">
        <f>Systematic[[#This Row],[SampleVariableLabel]]+100*Systematic[[#This Row],[State]]</f>
        <v>3010704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6Rot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3010005</v>
      </c>
      <c r="H144" s="134">
        <f>Systematic[[#This Row],[SampleVariableLabel]]+100*Systematic[[#This Row],[State]]</f>
        <v>3010705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6Rot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3010006</v>
      </c>
      <c r="H145" s="134">
        <f>Systematic[[#This Row],[SampleVariableLabel]]+100*Systematic[[#This Row],[State]]</f>
        <v>3010706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4</v>
      </c>
      <c r="B146" s="1">
        <f t="shared" si="6"/>
        <v>1</v>
      </c>
      <c r="C146" s="1">
        <f>IF(Systematic[[#This Row],[VariableIndex]]&gt;1,C145,IF(C145+1=StepsPerSubsample,0,C145+1))</f>
        <v>0</v>
      </c>
      <c r="D146" s="1">
        <f t="shared" si="7"/>
        <v>1</v>
      </c>
      <c r="E146" s="1" t="str">
        <f>INDEX(Protocol[Mark],MATCH(C146,Protocol[Step],0))</f>
        <v>1pfi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4010001</v>
      </c>
      <c r="H146" s="134">
        <f>Systematic[[#This Row],[SampleVariableLabel]]+100*Systematic[[#This Row],[State]]</f>
        <v>4010001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4</v>
      </c>
      <c r="B147" s="1">
        <f t="shared" si="6"/>
        <v>1</v>
      </c>
      <c r="C147" s="1">
        <f>IF(Systematic[[#This Row],[VariableIndex]]&gt;1,C146,IF(C146+1=StepsPerSubsample,0,C146+1))</f>
        <v>0</v>
      </c>
      <c r="D147" s="1">
        <f t="shared" si="7"/>
        <v>2</v>
      </c>
      <c r="E147" s="1" t="str">
        <f>INDEX(Protocol[Mark],MATCH(C147,Protocol[Step],0))</f>
        <v>1pfi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4010002</v>
      </c>
      <c r="H147" s="134">
        <f>Systematic[[#This Row],[SampleVariableLabel]]+100*Systematic[[#This Row],[State]]</f>
        <v>4010002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4</v>
      </c>
      <c r="B148" s="1">
        <f t="shared" si="6"/>
        <v>1</v>
      </c>
      <c r="C148" s="1">
        <f>IF(Systematic[[#This Row],[VariableIndex]]&gt;1,C147,IF(C147+1=StepsPerSubsample,0,C147+1))</f>
        <v>0</v>
      </c>
      <c r="D148" s="1">
        <f t="shared" si="7"/>
        <v>3</v>
      </c>
      <c r="E148" s="1" t="str">
        <f>INDEX(Protocol[Mark],MATCH(C148,Protocol[Step],0))</f>
        <v>1pfi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4010003</v>
      </c>
      <c r="H148" s="134">
        <f>Systematic[[#This Row],[SampleVariableLabel]]+100*Systematic[[#This Row],[State]]</f>
        <v>4010003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4</v>
      </c>
      <c r="B149" s="1">
        <f t="shared" si="6"/>
        <v>1</v>
      </c>
      <c r="C149" s="1">
        <f>IF(Systematic[[#This Row],[VariableIndex]]&gt;1,C148,IF(C148+1=StepsPerSubsample,0,C148+1))</f>
        <v>0</v>
      </c>
      <c r="D149" s="1">
        <f t="shared" si="7"/>
        <v>4</v>
      </c>
      <c r="E149" s="1" t="str">
        <f>INDEX(Protocol[Mark],MATCH(C149,Protocol[Step],0))</f>
        <v>1pfi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4010004</v>
      </c>
      <c r="H149" s="134">
        <f>Systematic[[#This Row],[SampleVariableLabel]]+100*Systematic[[#This Row],[State]]</f>
        <v>4010004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4</v>
      </c>
      <c r="B150" s="1">
        <f t="shared" si="6"/>
        <v>1</v>
      </c>
      <c r="C150" s="1">
        <f>IF(Systematic[[#This Row],[VariableIndex]]&gt;1,C149,IF(C149+1=StepsPerSubsample,0,C149+1))</f>
        <v>0</v>
      </c>
      <c r="D150" s="1">
        <f t="shared" si="7"/>
        <v>5</v>
      </c>
      <c r="E150" s="1" t="str">
        <f>INDEX(Protocol[Mark],MATCH(C150,Protocol[Step],0))</f>
        <v>1pfi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4010005</v>
      </c>
      <c r="H150" s="134">
        <f>Systematic[[#This Row],[SampleVariableLabel]]+100*Systematic[[#This Row],[State]]</f>
        <v>4010005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4</v>
      </c>
      <c r="B151" s="1">
        <f t="shared" si="6"/>
        <v>1</v>
      </c>
      <c r="C151" s="1">
        <f>IF(Systematic[[#This Row],[VariableIndex]]&gt;1,C150,IF(C150+1=StepsPerSubsample,0,C150+1))</f>
        <v>0</v>
      </c>
      <c r="D151" s="1">
        <f t="shared" si="7"/>
        <v>6</v>
      </c>
      <c r="E151" s="1" t="str">
        <f>INDEX(Protocol[Mark],MATCH(C151,Protocol[Step],0))</f>
        <v>1pfi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4010006</v>
      </c>
      <c r="H151" s="134">
        <f>Systematic[[#This Row],[SampleVariableLabel]]+100*Systematic[[#This Row],[State]]</f>
        <v>4010006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4</v>
      </c>
      <c r="B152" s="1">
        <f t="shared" si="6"/>
        <v>1</v>
      </c>
      <c r="C152" s="1">
        <f>IF(Systematic[[#This Row],[VariableIndex]]&gt;1,C151,IF(C151+1=StepsPerSubsample,0,C151+1))</f>
        <v>1</v>
      </c>
      <c r="D152" s="1">
        <f t="shared" si="7"/>
        <v>1</v>
      </c>
      <c r="E152" s="1" t="str">
        <f>INDEX(Protocol[Mark],MATCH(C152,Protocol[Step],0))</f>
        <v>1OctM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4010001</v>
      </c>
      <c r="H152" s="134">
        <f>Systematic[[#This Row],[SampleVariableLabel]]+100*Systematic[[#This Row],[State]]</f>
        <v>4010101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4</v>
      </c>
      <c r="B153" s="1">
        <f t="shared" si="6"/>
        <v>1</v>
      </c>
      <c r="C153" s="1">
        <f>IF(Systematic[[#This Row],[VariableIndex]]&gt;1,C152,IF(C152+1=StepsPerSubsample,0,C152+1))</f>
        <v>1</v>
      </c>
      <c r="D153" s="1">
        <f t="shared" si="7"/>
        <v>2</v>
      </c>
      <c r="E153" s="1" t="str">
        <f>INDEX(Protocol[Mark],MATCH(C153,Protocol[Step],0))</f>
        <v>1OctM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4010002</v>
      </c>
      <c r="H153" s="134">
        <f>Systematic[[#This Row],[SampleVariableLabel]]+100*Systematic[[#This Row],[State]]</f>
        <v>4010102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4</v>
      </c>
      <c r="B154" s="1">
        <f t="shared" si="6"/>
        <v>1</v>
      </c>
      <c r="C154" s="1">
        <f>IF(Systematic[[#This Row],[VariableIndex]]&gt;1,C153,IF(C153+1=StepsPerSubsample,0,C153+1))</f>
        <v>1</v>
      </c>
      <c r="D154" s="1">
        <f t="shared" si="7"/>
        <v>3</v>
      </c>
      <c r="E154" s="1" t="str">
        <f>INDEX(Protocol[Mark],MATCH(C154,Protocol[Step],0))</f>
        <v>1OctM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4010003</v>
      </c>
      <c r="H154" s="134">
        <f>Systematic[[#This Row],[SampleVariableLabel]]+100*Systematic[[#This Row],[State]]</f>
        <v>4010103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4</v>
      </c>
      <c r="B155" s="1">
        <f t="shared" si="6"/>
        <v>1</v>
      </c>
      <c r="C155" s="1">
        <f>IF(Systematic[[#This Row],[VariableIndex]]&gt;1,C154,IF(C154+1=StepsPerSubsample,0,C154+1))</f>
        <v>1</v>
      </c>
      <c r="D155" s="1">
        <f t="shared" si="7"/>
        <v>4</v>
      </c>
      <c r="E155" s="1" t="str">
        <f>INDEX(Protocol[Mark],MATCH(C155,Protocol[Step],0))</f>
        <v>1OctM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4010004</v>
      </c>
      <c r="H155" s="134">
        <f>Systematic[[#This Row],[SampleVariableLabel]]+100*Systematic[[#This Row],[State]]</f>
        <v>4010104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4</v>
      </c>
      <c r="B156" s="1">
        <f t="shared" si="6"/>
        <v>1</v>
      </c>
      <c r="C156" s="1">
        <f>IF(Systematic[[#This Row],[VariableIndex]]&gt;1,C155,IF(C155+1=StepsPerSubsample,0,C155+1))</f>
        <v>1</v>
      </c>
      <c r="D156" s="1">
        <f t="shared" si="7"/>
        <v>5</v>
      </c>
      <c r="E156" s="1" t="str">
        <f>INDEX(Protocol[Mark],MATCH(C156,Protocol[Step],0))</f>
        <v>1OctM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4010005</v>
      </c>
      <c r="H156" s="134">
        <f>Systematic[[#This Row],[SampleVariableLabel]]+100*Systematic[[#This Row],[State]]</f>
        <v>4010105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4</v>
      </c>
      <c r="B157" s="1">
        <f t="shared" si="6"/>
        <v>1</v>
      </c>
      <c r="C157" s="1">
        <f>IF(Systematic[[#This Row],[VariableIndex]]&gt;1,C156,IF(C156+1=StepsPerSubsample,0,C156+1))</f>
        <v>1</v>
      </c>
      <c r="D157" s="1">
        <f t="shared" si="7"/>
        <v>6</v>
      </c>
      <c r="E157" s="1" t="str">
        <f>INDEX(Protocol[Mark],MATCH(C157,Protocol[Step],0))</f>
        <v>1OctM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4010006</v>
      </c>
      <c r="H157" s="134">
        <f>Systematic[[#This Row],[SampleVariableLabel]]+100*Systematic[[#This Row],[State]]</f>
        <v>4010106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4</v>
      </c>
      <c r="B158" s="1">
        <f t="shared" si="6"/>
        <v>1</v>
      </c>
      <c r="C158" s="1">
        <f>IF(Systematic[[#This Row],[VariableIndex]]&gt;1,C157,IF(C157+1=StepsPerSubsample,0,C157+1))</f>
        <v>2</v>
      </c>
      <c r="D158" s="1">
        <f t="shared" si="7"/>
        <v>1</v>
      </c>
      <c r="E158" s="1" t="str">
        <f>INDEX(Protocol[Mark],MATCH(C158,Protocol[Step],0))</f>
        <v>2D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4010001</v>
      </c>
      <c r="H158" s="134">
        <f>Systematic[[#This Row],[SampleVariableLabel]]+100*Systematic[[#This Row],[State]]</f>
        <v>4010201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4</v>
      </c>
      <c r="B159" s="1">
        <f t="shared" si="6"/>
        <v>1</v>
      </c>
      <c r="C159" s="1">
        <f>IF(Systematic[[#This Row],[VariableIndex]]&gt;1,C158,IF(C158+1=StepsPerSubsample,0,C158+1))</f>
        <v>2</v>
      </c>
      <c r="D159" s="1">
        <f t="shared" si="7"/>
        <v>2</v>
      </c>
      <c r="E159" s="1" t="str">
        <f>INDEX(Protocol[Mark],MATCH(C159,Protocol[Step],0))</f>
        <v>2D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4010002</v>
      </c>
      <c r="H159" s="134">
        <f>Systematic[[#This Row],[SampleVariableLabel]]+100*Systematic[[#This Row],[State]]</f>
        <v>4010202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4</v>
      </c>
      <c r="B160" s="1">
        <f t="shared" si="6"/>
        <v>1</v>
      </c>
      <c r="C160" s="1">
        <f>IF(Systematic[[#This Row],[VariableIndex]]&gt;1,C159,IF(C159+1=StepsPerSubsample,0,C159+1))</f>
        <v>2</v>
      </c>
      <c r="D160" s="1">
        <f t="shared" si="7"/>
        <v>3</v>
      </c>
      <c r="E160" s="1" t="str">
        <f>INDEX(Protocol[Mark],MATCH(C160,Protocol[Step],0))</f>
        <v>2D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4010003</v>
      </c>
      <c r="H160" s="134">
        <f>Systematic[[#This Row],[SampleVariableLabel]]+100*Systematic[[#This Row],[State]]</f>
        <v>4010203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4</v>
      </c>
      <c r="B161" s="1">
        <f t="shared" si="6"/>
        <v>1</v>
      </c>
      <c r="C161" s="1">
        <f>IF(Systematic[[#This Row],[VariableIndex]]&gt;1,C160,IF(C160+1=StepsPerSubsample,0,C160+1))</f>
        <v>2</v>
      </c>
      <c r="D161" s="1">
        <f t="shared" si="7"/>
        <v>4</v>
      </c>
      <c r="E161" s="1" t="str">
        <f>INDEX(Protocol[Mark],MATCH(C161,Protocol[Step],0))</f>
        <v>2D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4010004</v>
      </c>
      <c r="H161" s="134">
        <f>Systematic[[#This Row],[SampleVariableLabel]]+100*Systematic[[#This Row],[State]]</f>
        <v>4010204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4</v>
      </c>
      <c r="B162" s="1">
        <f t="shared" si="6"/>
        <v>1</v>
      </c>
      <c r="C162" s="1">
        <f>IF(Systematic[[#This Row],[VariableIndex]]&gt;1,C161,IF(C161+1=StepsPerSubsample,0,C161+1))</f>
        <v>2</v>
      </c>
      <c r="D162" s="1">
        <f t="shared" si="7"/>
        <v>5</v>
      </c>
      <c r="E162" s="1" t="str">
        <f>INDEX(Protocol[Mark],MATCH(C162,Protocol[Step],0))</f>
        <v>2D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4010005</v>
      </c>
      <c r="H162" s="134">
        <f>Systematic[[#This Row],[SampleVariableLabel]]+100*Systematic[[#This Row],[State]]</f>
        <v>4010205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4</v>
      </c>
      <c r="B163" s="1">
        <f t="shared" si="6"/>
        <v>1</v>
      </c>
      <c r="C163" s="1">
        <f>IF(Systematic[[#This Row],[VariableIndex]]&gt;1,C162,IF(C162+1=StepsPerSubsample,0,C162+1))</f>
        <v>2</v>
      </c>
      <c r="D163" s="1">
        <f t="shared" si="7"/>
        <v>6</v>
      </c>
      <c r="E163" s="1" t="str">
        <f>INDEX(Protocol[Mark],MATCH(C163,Protocol[Step],0))</f>
        <v>2D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4010006</v>
      </c>
      <c r="H163" s="134">
        <f>Systematic[[#This Row],[SampleVariableLabel]]+100*Systematic[[#This Row],[State]]</f>
        <v>4010206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3</v>
      </c>
      <c r="D164" s="1">
        <f t="shared" si="7"/>
        <v>1</v>
      </c>
      <c r="E164" s="1" t="str">
        <f>INDEX(Protocol[Mark],MATCH(C164,Protocol[Step],0))</f>
        <v>2c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4010001</v>
      </c>
      <c r="H164" s="134">
        <f>Systematic[[#This Row],[SampleVariableLabel]]+100*Systematic[[#This Row],[State]]</f>
        <v>4010301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3</v>
      </c>
      <c r="D165" s="1">
        <f t="shared" si="7"/>
        <v>2</v>
      </c>
      <c r="E165" s="1" t="str">
        <f>INDEX(Protocol[Mark],MATCH(C165,Protocol[Step],0))</f>
        <v>2c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4010002</v>
      </c>
      <c r="H165" s="134">
        <f>Systematic[[#This Row],[SampleVariableLabel]]+100*Systematic[[#This Row],[State]]</f>
        <v>4010302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3</v>
      </c>
      <c r="D166" s="1">
        <f t="shared" si="7"/>
        <v>3</v>
      </c>
      <c r="E166" s="1" t="str">
        <f>INDEX(Protocol[Mark],MATCH(C166,Protocol[Step],0))</f>
        <v>2c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4010003</v>
      </c>
      <c r="H166" s="134">
        <f>Systematic[[#This Row],[SampleVariableLabel]]+100*Systematic[[#This Row],[State]]</f>
        <v>4010303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3</v>
      </c>
      <c r="D167" s="1">
        <f t="shared" si="7"/>
        <v>4</v>
      </c>
      <c r="E167" s="1" t="str">
        <f>INDEX(Protocol[Mark],MATCH(C167,Protocol[Step],0))</f>
        <v>2c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4010004</v>
      </c>
      <c r="H167" s="134">
        <f>Systematic[[#This Row],[SampleVariableLabel]]+100*Systematic[[#This Row],[State]]</f>
        <v>4010304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3</v>
      </c>
      <c r="D168" s="1">
        <f t="shared" si="7"/>
        <v>5</v>
      </c>
      <c r="E168" s="1" t="str">
        <f>INDEX(Protocol[Mark],MATCH(C168,Protocol[Step],0))</f>
        <v>2c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4010005</v>
      </c>
      <c r="H168" s="134">
        <f>Systematic[[#This Row],[SampleVariableLabel]]+100*Systematic[[#This Row],[State]]</f>
        <v>4010305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3</v>
      </c>
      <c r="D169" s="1">
        <f t="shared" si="7"/>
        <v>6</v>
      </c>
      <c r="E169" s="1" t="str">
        <f>INDEX(Protocol[Mark],MATCH(C169,Protocol[Step],0))</f>
        <v>2c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4010006</v>
      </c>
      <c r="H169" s="134">
        <f>Systematic[[#This Row],[SampleVariableLabel]]+100*Systematic[[#This Row],[State]]</f>
        <v>4010306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4</v>
      </c>
      <c r="B170" s="1">
        <f t="shared" si="6"/>
        <v>1</v>
      </c>
      <c r="C170" s="1">
        <f>IF(Systematic[[#This Row],[VariableIndex]]&gt;1,C169,IF(C169+1=StepsPerSubsample,0,C169+1))</f>
        <v>4</v>
      </c>
      <c r="D170" s="1">
        <f t="shared" si="7"/>
        <v>1</v>
      </c>
      <c r="E170" s="1" t="str">
        <f>INDEX(Protocol[Mark],MATCH(C170,Protocol[Step],0))</f>
        <v>3P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4010001</v>
      </c>
      <c r="H170" s="134">
        <f>Systematic[[#This Row],[SampleVariableLabel]]+100*Systematic[[#This Row],[State]]</f>
        <v>4010401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4</v>
      </c>
      <c r="B171" s="1">
        <f t="shared" si="6"/>
        <v>1</v>
      </c>
      <c r="C171" s="1">
        <f>IF(Systematic[[#This Row],[VariableIndex]]&gt;1,C170,IF(C170+1=StepsPerSubsample,0,C170+1))</f>
        <v>4</v>
      </c>
      <c r="D171" s="1">
        <f t="shared" si="7"/>
        <v>2</v>
      </c>
      <c r="E171" s="1" t="str">
        <f>INDEX(Protocol[Mark],MATCH(C171,Protocol[Step],0))</f>
        <v>3P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4010002</v>
      </c>
      <c r="H171" s="134">
        <f>Systematic[[#This Row],[SampleVariableLabel]]+100*Systematic[[#This Row],[State]]</f>
        <v>4010402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4</v>
      </c>
      <c r="B172" s="1">
        <f t="shared" si="6"/>
        <v>1</v>
      </c>
      <c r="C172" s="1">
        <f>IF(Systematic[[#This Row],[VariableIndex]]&gt;1,C171,IF(C171+1=StepsPerSubsample,0,C171+1))</f>
        <v>4</v>
      </c>
      <c r="D172" s="1">
        <f t="shared" si="7"/>
        <v>3</v>
      </c>
      <c r="E172" s="1" t="str">
        <f>INDEX(Protocol[Mark],MATCH(C172,Protocol[Step],0))</f>
        <v>3P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4010003</v>
      </c>
      <c r="H172" s="134">
        <f>Systematic[[#This Row],[SampleVariableLabel]]+100*Systematic[[#This Row],[State]]</f>
        <v>4010403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4</v>
      </c>
      <c r="B173" s="1">
        <f t="shared" si="6"/>
        <v>1</v>
      </c>
      <c r="C173" s="1">
        <f>IF(Systematic[[#This Row],[VariableIndex]]&gt;1,C172,IF(C172+1=StepsPerSubsample,0,C172+1))</f>
        <v>4</v>
      </c>
      <c r="D173" s="1">
        <f t="shared" si="7"/>
        <v>4</v>
      </c>
      <c r="E173" s="1" t="str">
        <f>INDEX(Protocol[Mark],MATCH(C173,Protocol[Step],0))</f>
        <v>3P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4010004</v>
      </c>
      <c r="H173" s="134">
        <f>Systematic[[#This Row],[SampleVariableLabel]]+100*Systematic[[#This Row],[State]]</f>
        <v>4010404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4</v>
      </c>
      <c r="B174" s="1">
        <f t="shared" si="6"/>
        <v>1</v>
      </c>
      <c r="C174" s="1">
        <f>IF(Systematic[[#This Row],[VariableIndex]]&gt;1,C173,IF(C173+1=StepsPerSubsample,0,C173+1))</f>
        <v>4</v>
      </c>
      <c r="D174" s="1">
        <f t="shared" si="7"/>
        <v>5</v>
      </c>
      <c r="E174" s="1" t="str">
        <f>INDEX(Protocol[Mark],MATCH(C174,Protocol[Step],0))</f>
        <v>3P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4010005</v>
      </c>
      <c r="H174" s="134">
        <f>Systematic[[#This Row],[SampleVariableLabel]]+100*Systematic[[#This Row],[State]]</f>
        <v>4010405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4</v>
      </c>
      <c r="B175" s="1">
        <f t="shared" si="6"/>
        <v>1</v>
      </c>
      <c r="C175" s="1">
        <f>IF(Systematic[[#This Row],[VariableIndex]]&gt;1,C174,IF(C174+1=StepsPerSubsample,0,C174+1))</f>
        <v>4</v>
      </c>
      <c r="D175" s="1">
        <f t="shared" si="7"/>
        <v>6</v>
      </c>
      <c r="E175" s="1" t="str">
        <f>INDEX(Protocol[Mark],MATCH(C175,Protocol[Step],0))</f>
        <v>3P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4010006</v>
      </c>
      <c r="H175" s="134">
        <f>Systematic[[#This Row],[SampleVariableLabel]]+100*Systematic[[#This Row],[State]]</f>
        <v>4010406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4</v>
      </c>
      <c r="B176" s="1">
        <f t="shared" si="6"/>
        <v>1</v>
      </c>
      <c r="C176" s="1">
        <f>IF(Systematic[[#This Row],[VariableIndex]]&gt;1,C175,IF(C175+1=StepsPerSubsample,0,C175+1))</f>
        <v>5</v>
      </c>
      <c r="D176" s="1">
        <f t="shared" si="7"/>
        <v>1</v>
      </c>
      <c r="E176" s="1" t="str">
        <f>INDEX(Protocol[Mark],MATCH(C176,Protocol[Step],0))</f>
        <v>4S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4010001</v>
      </c>
      <c r="H176" s="134">
        <f>Systematic[[#This Row],[SampleVariableLabel]]+100*Systematic[[#This Row],[State]]</f>
        <v>4010501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4</v>
      </c>
      <c r="B177" s="1">
        <f t="shared" si="6"/>
        <v>1</v>
      </c>
      <c r="C177" s="1">
        <f>IF(Systematic[[#This Row],[VariableIndex]]&gt;1,C176,IF(C176+1=StepsPerSubsample,0,C176+1))</f>
        <v>5</v>
      </c>
      <c r="D177" s="1">
        <f t="shared" si="7"/>
        <v>2</v>
      </c>
      <c r="E177" s="1" t="str">
        <f>INDEX(Protocol[Mark],MATCH(C177,Protocol[Step],0))</f>
        <v>4S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4010002</v>
      </c>
      <c r="H177" s="134">
        <f>Systematic[[#This Row],[SampleVariableLabel]]+100*Systematic[[#This Row],[State]]</f>
        <v>4010502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4</v>
      </c>
      <c r="B178" s="1">
        <f t="shared" si="6"/>
        <v>1</v>
      </c>
      <c r="C178" s="1">
        <f>IF(Systematic[[#This Row],[VariableIndex]]&gt;1,C177,IF(C177+1=StepsPerSubsample,0,C177+1))</f>
        <v>5</v>
      </c>
      <c r="D178" s="1">
        <f t="shared" si="7"/>
        <v>3</v>
      </c>
      <c r="E178" s="1" t="str">
        <f>INDEX(Protocol[Mark],MATCH(C178,Protocol[Step],0))</f>
        <v>4S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4010003</v>
      </c>
      <c r="H178" s="134">
        <f>Systematic[[#This Row],[SampleVariableLabel]]+100*Systematic[[#This Row],[State]]</f>
        <v>4010503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4</v>
      </c>
      <c r="B179" s="1">
        <f t="shared" si="6"/>
        <v>1</v>
      </c>
      <c r="C179" s="1">
        <f>IF(Systematic[[#This Row],[VariableIndex]]&gt;1,C178,IF(C178+1=StepsPerSubsample,0,C178+1))</f>
        <v>5</v>
      </c>
      <c r="D179" s="1">
        <f t="shared" si="7"/>
        <v>4</v>
      </c>
      <c r="E179" s="1" t="str">
        <f>INDEX(Protocol[Mark],MATCH(C179,Protocol[Step],0))</f>
        <v>4S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4010004</v>
      </c>
      <c r="H179" s="134">
        <f>Systematic[[#This Row],[SampleVariableLabel]]+100*Systematic[[#This Row],[State]]</f>
        <v>4010504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4</v>
      </c>
      <c r="B180" s="1">
        <f t="shared" si="6"/>
        <v>1</v>
      </c>
      <c r="C180" s="1">
        <f>IF(Systematic[[#This Row],[VariableIndex]]&gt;1,C179,IF(C179+1=StepsPerSubsample,0,C179+1))</f>
        <v>5</v>
      </c>
      <c r="D180" s="1">
        <f t="shared" si="7"/>
        <v>5</v>
      </c>
      <c r="E180" s="1" t="str">
        <f>INDEX(Protocol[Mark],MATCH(C180,Protocol[Step],0))</f>
        <v>4S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4010005</v>
      </c>
      <c r="H180" s="134">
        <f>Systematic[[#This Row],[SampleVariableLabel]]+100*Systematic[[#This Row],[State]]</f>
        <v>4010505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4</v>
      </c>
      <c r="B181" s="1">
        <f t="shared" si="6"/>
        <v>1</v>
      </c>
      <c r="C181" s="1">
        <f>IF(Systematic[[#This Row],[VariableIndex]]&gt;1,C180,IF(C180+1=StepsPerSubsample,0,C180+1))</f>
        <v>5</v>
      </c>
      <c r="D181" s="1">
        <f t="shared" si="7"/>
        <v>6</v>
      </c>
      <c r="E181" s="1" t="str">
        <f>INDEX(Protocol[Mark],MATCH(C181,Protocol[Step],0))</f>
        <v>4S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4010006</v>
      </c>
      <c r="H181" s="134">
        <f>Systematic[[#This Row],[SampleVariableLabel]]+100*Systematic[[#This Row],[State]]</f>
        <v>4010506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4</v>
      </c>
      <c r="B182" s="1">
        <f t="shared" si="6"/>
        <v>1</v>
      </c>
      <c r="C182" s="1">
        <f>IF(Systematic[[#This Row],[VariableIndex]]&gt;1,C181,IF(C181+1=StepsPerSubsample,0,C181+1))</f>
        <v>6</v>
      </c>
      <c r="D182" s="1">
        <f t="shared" si="7"/>
        <v>1</v>
      </c>
      <c r="E182" s="1" t="str">
        <f>INDEX(Protocol[Mark],MATCH(C182,Protocol[Step],0))</f>
        <v>5U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4010001</v>
      </c>
      <c r="H182" s="134">
        <f>Systematic[[#This Row],[SampleVariableLabel]]+100*Systematic[[#This Row],[State]]</f>
        <v>4010601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4</v>
      </c>
      <c r="B183" s="1">
        <f t="shared" si="6"/>
        <v>1</v>
      </c>
      <c r="C183" s="1">
        <f>IF(Systematic[[#This Row],[VariableIndex]]&gt;1,C182,IF(C182+1=StepsPerSubsample,0,C182+1))</f>
        <v>6</v>
      </c>
      <c r="D183" s="1">
        <f t="shared" si="7"/>
        <v>2</v>
      </c>
      <c r="E183" s="1" t="str">
        <f>INDEX(Protocol[Mark],MATCH(C183,Protocol[Step],0))</f>
        <v>5U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4010002</v>
      </c>
      <c r="H183" s="134">
        <f>Systematic[[#This Row],[SampleVariableLabel]]+100*Systematic[[#This Row],[State]]</f>
        <v>4010602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4</v>
      </c>
      <c r="B184" s="1">
        <f t="shared" si="6"/>
        <v>1</v>
      </c>
      <c r="C184" s="1">
        <f>IF(Systematic[[#This Row],[VariableIndex]]&gt;1,C183,IF(C183+1=StepsPerSubsample,0,C183+1))</f>
        <v>6</v>
      </c>
      <c r="D184" s="1">
        <f t="shared" si="7"/>
        <v>3</v>
      </c>
      <c r="E184" s="1" t="str">
        <f>INDEX(Protocol[Mark],MATCH(C184,Protocol[Step],0))</f>
        <v>5U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4010003</v>
      </c>
      <c r="H184" s="134">
        <f>Systematic[[#This Row],[SampleVariableLabel]]+100*Systematic[[#This Row],[State]]</f>
        <v>4010603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4</v>
      </c>
      <c r="B185" s="1">
        <f t="shared" si="6"/>
        <v>1</v>
      </c>
      <c r="C185" s="1">
        <f>IF(Systematic[[#This Row],[VariableIndex]]&gt;1,C184,IF(C184+1=StepsPerSubsample,0,C184+1))</f>
        <v>6</v>
      </c>
      <c r="D185" s="1">
        <f t="shared" si="7"/>
        <v>4</v>
      </c>
      <c r="E185" s="1" t="str">
        <f>INDEX(Protocol[Mark],MATCH(C185,Protocol[Step],0))</f>
        <v>5U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4010004</v>
      </c>
      <c r="H185" s="134">
        <f>Systematic[[#This Row],[SampleVariableLabel]]+100*Systematic[[#This Row],[State]]</f>
        <v>4010604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4</v>
      </c>
      <c r="B186" s="1">
        <f t="shared" si="6"/>
        <v>1</v>
      </c>
      <c r="C186" s="1">
        <f>IF(Systematic[[#This Row],[VariableIndex]]&gt;1,C185,IF(C185+1=StepsPerSubsample,0,C185+1))</f>
        <v>6</v>
      </c>
      <c r="D186" s="1">
        <f t="shared" si="7"/>
        <v>5</v>
      </c>
      <c r="E186" s="1" t="str">
        <f>INDEX(Protocol[Mark],MATCH(C186,Protocol[Step],0))</f>
        <v>5U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4010005</v>
      </c>
      <c r="H186" s="134">
        <f>Systematic[[#This Row],[SampleVariableLabel]]+100*Systematic[[#This Row],[State]]</f>
        <v>4010605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4</v>
      </c>
      <c r="B187" s="1">
        <f t="shared" si="6"/>
        <v>1</v>
      </c>
      <c r="C187" s="1">
        <f>IF(Systematic[[#This Row],[VariableIndex]]&gt;1,C186,IF(C186+1=StepsPerSubsample,0,C186+1))</f>
        <v>6</v>
      </c>
      <c r="D187" s="1">
        <f t="shared" si="7"/>
        <v>6</v>
      </c>
      <c r="E187" s="1" t="str">
        <f>INDEX(Protocol[Mark],MATCH(C187,Protocol[Step],0))</f>
        <v>5U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4010006</v>
      </c>
      <c r="H187" s="134">
        <f>Systematic[[#This Row],[SampleVariableLabel]]+100*Systematic[[#This Row],[State]]</f>
        <v>4010606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4</v>
      </c>
      <c r="B188" s="1">
        <f t="shared" si="6"/>
        <v>1</v>
      </c>
      <c r="C188" s="1">
        <f>IF(Systematic[[#This Row],[VariableIndex]]&gt;1,C187,IF(C187+1=StepsPerSubsample,0,C187+1))</f>
        <v>7</v>
      </c>
      <c r="D188" s="1">
        <f t="shared" si="7"/>
        <v>1</v>
      </c>
      <c r="E188" s="1" t="str">
        <f>INDEX(Protocol[Mark],MATCH(C188,Protocol[Step],0))</f>
        <v>6Rot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4010001</v>
      </c>
      <c r="H188" s="134">
        <f>Systematic[[#This Row],[SampleVariableLabel]]+100*Systematic[[#This Row],[State]]</f>
        <v>4010701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4</v>
      </c>
      <c r="B189" s="1">
        <f t="shared" si="6"/>
        <v>1</v>
      </c>
      <c r="C189" s="1">
        <f>IF(Systematic[[#This Row],[VariableIndex]]&gt;1,C188,IF(C188+1=StepsPerSubsample,0,C188+1))</f>
        <v>7</v>
      </c>
      <c r="D189" s="1">
        <f t="shared" si="7"/>
        <v>2</v>
      </c>
      <c r="E189" s="1" t="str">
        <f>INDEX(Protocol[Mark],MATCH(C189,Protocol[Step],0))</f>
        <v>6Rot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4010002</v>
      </c>
      <c r="H189" s="134">
        <f>Systematic[[#This Row],[SampleVariableLabel]]+100*Systematic[[#This Row],[State]]</f>
        <v>4010702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4</v>
      </c>
      <c r="B190" s="1">
        <f t="shared" si="6"/>
        <v>1</v>
      </c>
      <c r="C190" s="1">
        <f>IF(Systematic[[#This Row],[VariableIndex]]&gt;1,C189,IF(C189+1=StepsPerSubsample,0,C189+1))</f>
        <v>7</v>
      </c>
      <c r="D190" s="1">
        <f t="shared" si="7"/>
        <v>3</v>
      </c>
      <c r="E190" s="1" t="str">
        <f>INDEX(Protocol[Mark],MATCH(C190,Protocol[Step],0))</f>
        <v>6Rot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4010003</v>
      </c>
      <c r="H190" s="134">
        <f>Systematic[[#This Row],[SampleVariableLabel]]+100*Systematic[[#This Row],[State]]</f>
        <v>4010703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4</v>
      </c>
      <c r="B191" s="1">
        <f t="shared" si="6"/>
        <v>1</v>
      </c>
      <c r="C191" s="1">
        <f>IF(Systematic[[#This Row],[VariableIndex]]&gt;1,C190,IF(C190+1=StepsPerSubsample,0,C190+1))</f>
        <v>7</v>
      </c>
      <c r="D191" s="1">
        <f t="shared" si="7"/>
        <v>4</v>
      </c>
      <c r="E191" s="1" t="str">
        <f>INDEX(Protocol[Mark],MATCH(C191,Protocol[Step],0))</f>
        <v>6Rot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4010004</v>
      </c>
      <c r="H191" s="134">
        <f>Systematic[[#This Row],[SampleVariableLabel]]+100*Systematic[[#This Row],[State]]</f>
        <v>4010704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4</v>
      </c>
      <c r="B192" s="1">
        <f t="shared" si="6"/>
        <v>1</v>
      </c>
      <c r="C192" s="1">
        <f>IF(Systematic[[#This Row],[VariableIndex]]&gt;1,C191,IF(C191+1=StepsPerSubsample,0,C191+1))</f>
        <v>7</v>
      </c>
      <c r="D192" s="1">
        <f t="shared" si="7"/>
        <v>5</v>
      </c>
      <c r="E192" s="1" t="str">
        <f>INDEX(Protocol[Mark],MATCH(C192,Protocol[Step],0))</f>
        <v>6Rot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4010005</v>
      </c>
      <c r="H192" s="134">
        <f>Systematic[[#This Row],[SampleVariableLabel]]+100*Systematic[[#This Row],[State]]</f>
        <v>4010705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4</v>
      </c>
      <c r="B193" s="1">
        <f t="shared" si="6"/>
        <v>1</v>
      </c>
      <c r="C193" s="1">
        <f>IF(Systematic[[#This Row],[VariableIndex]]&gt;1,C192,IF(C192+1=StepsPerSubsample,0,C192+1))</f>
        <v>7</v>
      </c>
      <c r="D193" s="1">
        <f t="shared" si="7"/>
        <v>6</v>
      </c>
      <c r="E193" s="1" t="str">
        <f>INDEX(Protocol[Mark],MATCH(C193,Protocol[Step],0))</f>
        <v>6Rot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4010006</v>
      </c>
      <c r="H193" s="134">
        <f>Systematic[[#This Row],[SampleVariableLabel]]+100*Systematic[[#This Row],[State]]</f>
        <v>4010706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5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1pfi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5010001</v>
      </c>
      <c r="H194" s="134">
        <f>Systematic[[#This Row],[SampleVariableLabel]]+100*Systematic[[#This Row],[State]]</f>
        <v>5010001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5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1pfi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5010002</v>
      </c>
      <c r="H195" s="134">
        <f>Systematic[[#This Row],[SampleVariableLabel]]+100*Systematic[[#This Row],[State]]</f>
        <v>5010002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5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1pfi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5010003</v>
      </c>
      <c r="H196" s="134">
        <f>Systematic[[#This Row],[SampleVariableLabel]]+100*Systematic[[#This Row],[State]]</f>
        <v>5010003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5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1pfi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5010004</v>
      </c>
      <c r="H197" s="134">
        <f>Systematic[[#This Row],[SampleVariableLabel]]+100*Systematic[[#This Row],[State]]</f>
        <v>5010004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5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1pfi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5010005</v>
      </c>
      <c r="H198" s="134">
        <f>Systematic[[#This Row],[SampleVariableLabel]]+100*Systematic[[#This Row],[State]]</f>
        <v>5010005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5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1pfi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5010006</v>
      </c>
      <c r="H199" s="134">
        <f>Systematic[[#This Row],[SampleVariableLabel]]+100*Systematic[[#This Row],[State]]</f>
        <v>5010006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5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1OctM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5010001</v>
      </c>
      <c r="H200" s="134">
        <f>Systematic[[#This Row],[SampleVariableLabel]]+100*Systematic[[#This Row],[State]]</f>
        <v>5010101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5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1OctM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5010002</v>
      </c>
      <c r="H201" s="134">
        <f>Systematic[[#This Row],[SampleVariableLabel]]+100*Systematic[[#This Row],[State]]</f>
        <v>5010102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5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1OctM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5010003</v>
      </c>
      <c r="H202" s="134">
        <f>Systematic[[#This Row],[SampleVariableLabel]]+100*Systematic[[#This Row],[State]]</f>
        <v>5010103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5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1OctM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5010004</v>
      </c>
      <c r="H203" s="134">
        <f>Systematic[[#This Row],[SampleVariableLabel]]+100*Systematic[[#This Row],[State]]</f>
        <v>5010104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5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1OctM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5010005</v>
      </c>
      <c r="H204" s="134">
        <f>Systematic[[#This Row],[SampleVariableLabel]]+100*Systematic[[#This Row],[State]]</f>
        <v>5010105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5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1OctM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5010006</v>
      </c>
      <c r="H205" s="134">
        <f>Systematic[[#This Row],[SampleVariableLabel]]+100*Systematic[[#This Row],[State]]</f>
        <v>5010106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5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2D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5010001</v>
      </c>
      <c r="H206" s="134">
        <f>Systematic[[#This Row],[SampleVariableLabel]]+100*Systematic[[#This Row],[State]]</f>
        <v>5010201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5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2D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5010002</v>
      </c>
      <c r="H207" s="134">
        <f>Systematic[[#This Row],[SampleVariableLabel]]+100*Systematic[[#This Row],[State]]</f>
        <v>5010202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5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2D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5010003</v>
      </c>
      <c r="H208" s="134">
        <f>Systematic[[#This Row],[SampleVariableLabel]]+100*Systematic[[#This Row],[State]]</f>
        <v>5010203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5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2D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5010004</v>
      </c>
      <c r="H209" s="134">
        <f>Systematic[[#This Row],[SampleVariableLabel]]+100*Systematic[[#This Row],[State]]</f>
        <v>5010204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5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2D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5010005</v>
      </c>
      <c r="H210" s="134">
        <f>Systematic[[#This Row],[SampleVariableLabel]]+100*Systematic[[#This Row],[State]]</f>
        <v>5010205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5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2D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5010006</v>
      </c>
      <c r="H211" s="134">
        <f>Systematic[[#This Row],[SampleVariableLabel]]+100*Systematic[[#This Row],[State]]</f>
        <v>5010206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5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2c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5010001</v>
      </c>
      <c r="H212" s="134">
        <f>Systematic[[#This Row],[SampleVariableLabel]]+100*Systematic[[#This Row],[State]]</f>
        <v>5010301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5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2c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5010002</v>
      </c>
      <c r="H213" s="134">
        <f>Systematic[[#This Row],[SampleVariableLabel]]+100*Systematic[[#This Row],[State]]</f>
        <v>5010302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5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2c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5010003</v>
      </c>
      <c r="H214" s="134">
        <f>Systematic[[#This Row],[SampleVariableLabel]]+100*Systematic[[#This Row],[State]]</f>
        <v>5010303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5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2c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5010004</v>
      </c>
      <c r="H215" s="134">
        <f>Systematic[[#This Row],[SampleVariableLabel]]+100*Systematic[[#This Row],[State]]</f>
        <v>5010304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5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2c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5010005</v>
      </c>
      <c r="H216" s="134">
        <f>Systematic[[#This Row],[SampleVariableLabel]]+100*Systematic[[#This Row],[State]]</f>
        <v>5010305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5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2c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5010006</v>
      </c>
      <c r="H217" s="134">
        <f>Systematic[[#This Row],[SampleVariableLabel]]+100*Systematic[[#This Row],[State]]</f>
        <v>5010306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5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5010001</v>
      </c>
      <c r="H218" s="134">
        <f>Systematic[[#This Row],[SampleVariableLabel]]+100*Systematic[[#This Row],[State]]</f>
        <v>5010401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5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5010002</v>
      </c>
      <c r="H219" s="134">
        <f>Systematic[[#This Row],[SampleVariableLabel]]+100*Systematic[[#This Row],[State]]</f>
        <v>5010402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5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5010003</v>
      </c>
      <c r="H220" s="134">
        <f>Systematic[[#This Row],[SampleVariableLabel]]+100*Systematic[[#This Row],[State]]</f>
        <v>5010403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5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5010004</v>
      </c>
      <c r="H221" s="134">
        <f>Systematic[[#This Row],[SampleVariableLabel]]+100*Systematic[[#This Row],[State]]</f>
        <v>5010404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5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5010005</v>
      </c>
      <c r="H222" s="134">
        <f>Systematic[[#This Row],[SampleVariableLabel]]+100*Systematic[[#This Row],[State]]</f>
        <v>5010405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5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5010006</v>
      </c>
      <c r="H223" s="134">
        <f>Systematic[[#This Row],[SampleVariableLabel]]+100*Systematic[[#This Row],[State]]</f>
        <v>5010406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5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4S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5010001</v>
      </c>
      <c r="H224" s="134">
        <f>Systematic[[#This Row],[SampleVariableLabel]]+100*Systematic[[#This Row],[State]]</f>
        <v>5010501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5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4S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5010002</v>
      </c>
      <c r="H225" s="134">
        <f>Systematic[[#This Row],[SampleVariableLabel]]+100*Systematic[[#This Row],[State]]</f>
        <v>5010502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5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4S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5010003</v>
      </c>
      <c r="H226" s="134">
        <f>Systematic[[#This Row],[SampleVariableLabel]]+100*Systematic[[#This Row],[State]]</f>
        <v>5010503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5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4S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5010004</v>
      </c>
      <c r="H227" s="134">
        <f>Systematic[[#This Row],[SampleVariableLabel]]+100*Systematic[[#This Row],[State]]</f>
        <v>5010504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5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4S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5010005</v>
      </c>
      <c r="H228" s="134">
        <f>Systematic[[#This Row],[SampleVariableLabel]]+100*Systematic[[#This Row],[State]]</f>
        <v>5010505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5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4S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5010006</v>
      </c>
      <c r="H229" s="134">
        <f>Systematic[[#This Row],[SampleVariableLabel]]+100*Systematic[[#This Row],[State]]</f>
        <v>5010506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5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5U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5010001</v>
      </c>
      <c r="H230" s="134">
        <f>Systematic[[#This Row],[SampleVariableLabel]]+100*Systematic[[#This Row],[State]]</f>
        <v>5010601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5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5U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5010002</v>
      </c>
      <c r="H231" s="134">
        <f>Systematic[[#This Row],[SampleVariableLabel]]+100*Systematic[[#This Row],[State]]</f>
        <v>5010602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5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5U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5010003</v>
      </c>
      <c r="H232" s="134">
        <f>Systematic[[#This Row],[SampleVariableLabel]]+100*Systematic[[#This Row],[State]]</f>
        <v>5010603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5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5U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5010004</v>
      </c>
      <c r="H233" s="134">
        <f>Systematic[[#This Row],[SampleVariableLabel]]+100*Systematic[[#This Row],[State]]</f>
        <v>5010604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5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5U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5010005</v>
      </c>
      <c r="H234" s="134">
        <f>Systematic[[#This Row],[SampleVariableLabel]]+100*Systematic[[#This Row],[State]]</f>
        <v>5010605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5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5U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5010006</v>
      </c>
      <c r="H235" s="134">
        <f>Systematic[[#This Row],[SampleVariableLabel]]+100*Systematic[[#This Row],[State]]</f>
        <v>5010606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5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6Rot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5010001</v>
      </c>
      <c r="H236" s="134">
        <f>Systematic[[#This Row],[SampleVariableLabel]]+100*Systematic[[#This Row],[State]]</f>
        <v>5010701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5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6Rot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5010002</v>
      </c>
      <c r="H237" s="134">
        <f>Systematic[[#This Row],[SampleVariableLabel]]+100*Systematic[[#This Row],[State]]</f>
        <v>5010702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5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6Rot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5010003</v>
      </c>
      <c r="H238" s="134">
        <f>Systematic[[#This Row],[SampleVariableLabel]]+100*Systematic[[#This Row],[State]]</f>
        <v>5010703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5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6Rot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5010004</v>
      </c>
      <c r="H239" s="134">
        <f>Systematic[[#This Row],[SampleVariableLabel]]+100*Systematic[[#This Row],[State]]</f>
        <v>5010704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5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6Rot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5010005</v>
      </c>
      <c r="H240" s="134">
        <f>Systematic[[#This Row],[SampleVariableLabel]]+100*Systematic[[#This Row],[State]]</f>
        <v>5010705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5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6Rot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5010006</v>
      </c>
      <c r="H241" s="134">
        <f>Systematic[[#This Row],[SampleVariableLabel]]+100*Systematic[[#This Row],[State]]</f>
        <v>5010706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6</v>
      </c>
      <c r="B242" s="1">
        <f t="shared" si="9"/>
        <v>1</v>
      </c>
      <c r="C242" s="1">
        <f>IF(Systematic[[#This Row],[VariableIndex]]&gt;1,C241,IF(C241+1=StepsPerSubsample,0,C241+1))</f>
        <v>0</v>
      </c>
      <c r="D242" s="1">
        <f t="shared" si="10"/>
        <v>1</v>
      </c>
      <c r="E242" s="1" t="str">
        <f>INDEX(Protocol[Mark],MATCH(C242,Protocol[Step],0))</f>
        <v>1pfi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6010001</v>
      </c>
      <c r="H242" s="134">
        <f>Systematic[[#This Row],[SampleVariableLabel]]+100*Systematic[[#This Row],[State]]</f>
        <v>6010001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6</v>
      </c>
      <c r="B243" s="1">
        <f t="shared" si="9"/>
        <v>1</v>
      </c>
      <c r="C243" s="1">
        <f>IF(Systematic[[#This Row],[VariableIndex]]&gt;1,C242,IF(C242+1=StepsPerSubsample,0,C242+1))</f>
        <v>0</v>
      </c>
      <c r="D243" s="1">
        <f t="shared" si="10"/>
        <v>2</v>
      </c>
      <c r="E243" s="1" t="str">
        <f>INDEX(Protocol[Mark],MATCH(C243,Protocol[Step],0))</f>
        <v>1pfi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6010002</v>
      </c>
      <c r="H243" s="134">
        <f>Systematic[[#This Row],[SampleVariableLabel]]+100*Systematic[[#This Row],[State]]</f>
        <v>6010002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6</v>
      </c>
      <c r="B244" s="1">
        <f t="shared" si="9"/>
        <v>1</v>
      </c>
      <c r="C244" s="1">
        <f>IF(Systematic[[#This Row],[VariableIndex]]&gt;1,C243,IF(C243+1=StepsPerSubsample,0,C243+1))</f>
        <v>0</v>
      </c>
      <c r="D244" s="1">
        <f t="shared" si="10"/>
        <v>3</v>
      </c>
      <c r="E244" s="1" t="str">
        <f>INDEX(Protocol[Mark],MATCH(C244,Protocol[Step],0))</f>
        <v>1pfi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6010003</v>
      </c>
      <c r="H244" s="134">
        <f>Systematic[[#This Row],[SampleVariableLabel]]+100*Systematic[[#This Row],[State]]</f>
        <v>6010003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6</v>
      </c>
      <c r="B245" s="1">
        <f t="shared" si="9"/>
        <v>1</v>
      </c>
      <c r="C245" s="1">
        <f>IF(Systematic[[#This Row],[VariableIndex]]&gt;1,C244,IF(C244+1=StepsPerSubsample,0,C244+1))</f>
        <v>0</v>
      </c>
      <c r="D245" s="1">
        <f t="shared" si="10"/>
        <v>4</v>
      </c>
      <c r="E245" s="1" t="str">
        <f>INDEX(Protocol[Mark],MATCH(C245,Protocol[Step],0))</f>
        <v>1pfi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6010004</v>
      </c>
      <c r="H245" s="134">
        <f>Systematic[[#This Row],[SampleVariableLabel]]+100*Systematic[[#This Row],[State]]</f>
        <v>6010004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6</v>
      </c>
      <c r="B246" s="1">
        <f t="shared" si="9"/>
        <v>1</v>
      </c>
      <c r="C246" s="1">
        <f>IF(Systematic[[#This Row],[VariableIndex]]&gt;1,C245,IF(C245+1=StepsPerSubsample,0,C245+1))</f>
        <v>0</v>
      </c>
      <c r="D246" s="1">
        <f t="shared" si="10"/>
        <v>5</v>
      </c>
      <c r="E246" s="1" t="str">
        <f>INDEX(Protocol[Mark],MATCH(C246,Protocol[Step],0))</f>
        <v>1pfi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6010005</v>
      </c>
      <c r="H246" s="134">
        <f>Systematic[[#This Row],[SampleVariableLabel]]+100*Systematic[[#This Row],[State]]</f>
        <v>6010005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6</v>
      </c>
      <c r="B247" s="1">
        <f t="shared" si="9"/>
        <v>1</v>
      </c>
      <c r="C247" s="1">
        <f>IF(Systematic[[#This Row],[VariableIndex]]&gt;1,C246,IF(C246+1=StepsPerSubsample,0,C246+1))</f>
        <v>0</v>
      </c>
      <c r="D247" s="1">
        <f t="shared" si="10"/>
        <v>6</v>
      </c>
      <c r="E247" s="1" t="str">
        <f>INDEX(Protocol[Mark],MATCH(C247,Protocol[Step],0))</f>
        <v>1pfi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6010006</v>
      </c>
      <c r="H247" s="134">
        <f>Systematic[[#This Row],[SampleVariableLabel]]+100*Systematic[[#This Row],[State]]</f>
        <v>6010006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6</v>
      </c>
      <c r="B248" s="1">
        <f t="shared" si="9"/>
        <v>1</v>
      </c>
      <c r="C248" s="1">
        <f>IF(Systematic[[#This Row],[VariableIndex]]&gt;1,C247,IF(C247+1=StepsPerSubsample,0,C247+1))</f>
        <v>1</v>
      </c>
      <c r="D248" s="1">
        <f t="shared" si="10"/>
        <v>1</v>
      </c>
      <c r="E248" s="1" t="str">
        <f>INDEX(Protocol[Mark],MATCH(C248,Protocol[Step],0))</f>
        <v>1OctM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6010001</v>
      </c>
      <c r="H248" s="134">
        <f>Systematic[[#This Row],[SampleVariableLabel]]+100*Systematic[[#This Row],[State]]</f>
        <v>6010101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6</v>
      </c>
      <c r="B249" s="1">
        <f t="shared" si="9"/>
        <v>1</v>
      </c>
      <c r="C249" s="1">
        <f>IF(Systematic[[#This Row],[VariableIndex]]&gt;1,C248,IF(C248+1=StepsPerSubsample,0,C248+1))</f>
        <v>1</v>
      </c>
      <c r="D249" s="1">
        <f t="shared" si="10"/>
        <v>2</v>
      </c>
      <c r="E249" s="1" t="str">
        <f>INDEX(Protocol[Mark],MATCH(C249,Protocol[Step],0))</f>
        <v>1OctM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6010002</v>
      </c>
      <c r="H249" s="134">
        <f>Systematic[[#This Row],[SampleVariableLabel]]+100*Systematic[[#This Row],[State]]</f>
        <v>6010102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6</v>
      </c>
      <c r="B250" s="1">
        <f t="shared" si="9"/>
        <v>1</v>
      </c>
      <c r="C250" s="1">
        <f>IF(Systematic[[#This Row],[VariableIndex]]&gt;1,C249,IF(C249+1=StepsPerSubsample,0,C249+1))</f>
        <v>1</v>
      </c>
      <c r="D250" s="1">
        <f t="shared" si="10"/>
        <v>3</v>
      </c>
      <c r="E250" s="1" t="str">
        <f>INDEX(Protocol[Mark],MATCH(C250,Protocol[Step],0))</f>
        <v>1OctM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6010003</v>
      </c>
      <c r="H250" s="134">
        <f>Systematic[[#This Row],[SampleVariableLabel]]+100*Systematic[[#This Row],[State]]</f>
        <v>6010103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6</v>
      </c>
      <c r="B251" s="1">
        <f t="shared" si="9"/>
        <v>1</v>
      </c>
      <c r="C251" s="1">
        <f>IF(Systematic[[#This Row],[VariableIndex]]&gt;1,C250,IF(C250+1=StepsPerSubsample,0,C250+1))</f>
        <v>1</v>
      </c>
      <c r="D251" s="1">
        <f t="shared" si="10"/>
        <v>4</v>
      </c>
      <c r="E251" s="1" t="str">
        <f>INDEX(Protocol[Mark],MATCH(C251,Protocol[Step],0))</f>
        <v>1OctM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6010004</v>
      </c>
      <c r="H251" s="134">
        <f>Systematic[[#This Row],[SampleVariableLabel]]+100*Systematic[[#This Row],[State]]</f>
        <v>6010104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6</v>
      </c>
      <c r="B252" s="1">
        <f t="shared" si="9"/>
        <v>1</v>
      </c>
      <c r="C252" s="1">
        <f>IF(Systematic[[#This Row],[VariableIndex]]&gt;1,C251,IF(C251+1=StepsPerSubsample,0,C251+1))</f>
        <v>1</v>
      </c>
      <c r="D252" s="1">
        <f t="shared" si="10"/>
        <v>5</v>
      </c>
      <c r="E252" s="1" t="str">
        <f>INDEX(Protocol[Mark],MATCH(C252,Protocol[Step],0))</f>
        <v>1OctM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6010005</v>
      </c>
      <c r="H252" s="134">
        <f>Systematic[[#This Row],[SampleVariableLabel]]+100*Systematic[[#This Row],[State]]</f>
        <v>6010105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6</v>
      </c>
      <c r="B253" s="1">
        <f t="shared" si="9"/>
        <v>1</v>
      </c>
      <c r="C253" s="1">
        <f>IF(Systematic[[#This Row],[VariableIndex]]&gt;1,C252,IF(C252+1=StepsPerSubsample,0,C252+1))</f>
        <v>1</v>
      </c>
      <c r="D253" s="1">
        <f t="shared" si="10"/>
        <v>6</v>
      </c>
      <c r="E253" s="1" t="str">
        <f>INDEX(Protocol[Mark],MATCH(C253,Protocol[Step],0))</f>
        <v>1OctM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6010006</v>
      </c>
      <c r="H253" s="134">
        <f>Systematic[[#This Row],[SampleVariableLabel]]+100*Systematic[[#This Row],[State]]</f>
        <v>6010106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6</v>
      </c>
      <c r="B254" s="1">
        <f t="shared" si="9"/>
        <v>1</v>
      </c>
      <c r="C254" s="1">
        <f>IF(Systematic[[#This Row],[VariableIndex]]&gt;1,C253,IF(C253+1=StepsPerSubsample,0,C253+1))</f>
        <v>2</v>
      </c>
      <c r="D254" s="1">
        <f t="shared" si="10"/>
        <v>1</v>
      </c>
      <c r="E254" s="1" t="str">
        <f>INDEX(Protocol[Mark],MATCH(C254,Protocol[Step],0))</f>
        <v>2D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6010001</v>
      </c>
      <c r="H254" s="134">
        <f>Systematic[[#This Row],[SampleVariableLabel]]+100*Systematic[[#This Row],[State]]</f>
        <v>6010201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6</v>
      </c>
      <c r="B255" s="1">
        <f t="shared" si="9"/>
        <v>1</v>
      </c>
      <c r="C255" s="1">
        <f>IF(Systematic[[#This Row],[VariableIndex]]&gt;1,C254,IF(C254+1=StepsPerSubsample,0,C254+1))</f>
        <v>2</v>
      </c>
      <c r="D255" s="1">
        <f t="shared" si="10"/>
        <v>2</v>
      </c>
      <c r="E255" s="1" t="str">
        <f>INDEX(Protocol[Mark],MATCH(C255,Protocol[Step],0))</f>
        <v>2D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6010002</v>
      </c>
      <c r="H255" s="134">
        <f>Systematic[[#This Row],[SampleVariableLabel]]+100*Systematic[[#This Row],[State]]</f>
        <v>6010202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6</v>
      </c>
      <c r="B256" s="1">
        <f t="shared" si="9"/>
        <v>1</v>
      </c>
      <c r="C256" s="1">
        <f>IF(Systematic[[#This Row],[VariableIndex]]&gt;1,C255,IF(C255+1=StepsPerSubsample,0,C255+1))</f>
        <v>2</v>
      </c>
      <c r="D256" s="1">
        <f t="shared" si="10"/>
        <v>3</v>
      </c>
      <c r="E256" s="1" t="str">
        <f>INDEX(Protocol[Mark],MATCH(C256,Protocol[Step],0))</f>
        <v>2D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6010003</v>
      </c>
      <c r="H256" s="134">
        <f>Systematic[[#This Row],[SampleVariableLabel]]+100*Systematic[[#This Row],[State]]</f>
        <v>6010203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6</v>
      </c>
      <c r="B257" s="1">
        <f t="shared" si="9"/>
        <v>1</v>
      </c>
      <c r="C257" s="1">
        <f>IF(Systematic[[#This Row],[VariableIndex]]&gt;1,C256,IF(C256+1=StepsPerSubsample,0,C256+1))</f>
        <v>2</v>
      </c>
      <c r="D257" s="1">
        <f t="shared" si="10"/>
        <v>4</v>
      </c>
      <c r="E257" s="1" t="str">
        <f>INDEX(Protocol[Mark],MATCH(C257,Protocol[Step],0))</f>
        <v>2D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6010004</v>
      </c>
      <c r="H257" s="134">
        <f>Systematic[[#This Row],[SampleVariableLabel]]+100*Systematic[[#This Row],[State]]</f>
        <v>6010204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6</v>
      </c>
      <c r="B258" s="1">
        <f t="shared" si="9"/>
        <v>1</v>
      </c>
      <c r="C258" s="1">
        <f>IF(Systematic[[#This Row],[VariableIndex]]&gt;1,C257,IF(C257+1=StepsPerSubsample,0,C257+1))</f>
        <v>2</v>
      </c>
      <c r="D258" s="1">
        <f t="shared" si="10"/>
        <v>5</v>
      </c>
      <c r="E258" s="1" t="str">
        <f>INDEX(Protocol[Mark],MATCH(C258,Protocol[Step],0))</f>
        <v>2D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6010005</v>
      </c>
      <c r="H258" s="134">
        <f>Systematic[[#This Row],[SampleVariableLabel]]+100*Systematic[[#This Row],[State]]</f>
        <v>6010205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6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2</v>
      </c>
      <c r="D259" s="1">
        <f t="shared" ref="D259:D322" si="13">IF(D258=nVariables,1,D258+1)</f>
        <v>6</v>
      </c>
      <c r="E259" s="1" t="str">
        <f>INDEX(Protocol[Mark],MATCH(C259,Protocol[Step],0))</f>
        <v>2D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6010006</v>
      </c>
      <c r="H259" s="134">
        <f>Systematic[[#This Row],[SampleVariableLabel]]+100*Systematic[[#This Row],[State]]</f>
        <v>6010206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6</v>
      </c>
      <c r="B260" s="1">
        <f t="shared" si="12"/>
        <v>1</v>
      </c>
      <c r="C260" s="1">
        <f>IF(Systematic[[#This Row],[VariableIndex]]&gt;1,C259,IF(C259+1=StepsPerSubsample,0,C259+1))</f>
        <v>3</v>
      </c>
      <c r="D260" s="1">
        <f t="shared" si="13"/>
        <v>1</v>
      </c>
      <c r="E260" s="1" t="str">
        <f>INDEX(Protocol[Mark],MATCH(C260,Protocol[Step],0))</f>
        <v>2c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6010001</v>
      </c>
      <c r="H260" s="134">
        <f>Systematic[[#This Row],[SampleVariableLabel]]+100*Systematic[[#This Row],[State]]</f>
        <v>6010301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6</v>
      </c>
      <c r="B261" s="1">
        <f t="shared" si="12"/>
        <v>1</v>
      </c>
      <c r="C261" s="1">
        <f>IF(Systematic[[#This Row],[VariableIndex]]&gt;1,C260,IF(C260+1=StepsPerSubsample,0,C260+1))</f>
        <v>3</v>
      </c>
      <c r="D261" s="1">
        <f t="shared" si="13"/>
        <v>2</v>
      </c>
      <c r="E261" s="1" t="str">
        <f>INDEX(Protocol[Mark],MATCH(C261,Protocol[Step],0))</f>
        <v>2c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6010002</v>
      </c>
      <c r="H261" s="134">
        <f>Systematic[[#This Row],[SampleVariableLabel]]+100*Systematic[[#This Row],[State]]</f>
        <v>6010302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6</v>
      </c>
      <c r="B262" s="1">
        <f t="shared" si="12"/>
        <v>1</v>
      </c>
      <c r="C262" s="1">
        <f>IF(Systematic[[#This Row],[VariableIndex]]&gt;1,C261,IF(C261+1=StepsPerSubsample,0,C261+1))</f>
        <v>3</v>
      </c>
      <c r="D262" s="1">
        <f t="shared" si="13"/>
        <v>3</v>
      </c>
      <c r="E262" s="1" t="str">
        <f>INDEX(Protocol[Mark],MATCH(C262,Protocol[Step],0))</f>
        <v>2c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6010003</v>
      </c>
      <c r="H262" s="134">
        <f>Systematic[[#This Row],[SampleVariableLabel]]+100*Systematic[[#This Row],[State]]</f>
        <v>6010303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6</v>
      </c>
      <c r="B263" s="1">
        <f t="shared" si="12"/>
        <v>1</v>
      </c>
      <c r="C263" s="1">
        <f>IF(Systematic[[#This Row],[VariableIndex]]&gt;1,C262,IF(C262+1=StepsPerSubsample,0,C262+1))</f>
        <v>3</v>
      </c>
      <c r="D263" s="1">
        <f t="shared" si="13"/>
        <v>4</v>
      </c>
      <c r="E263" s="1" t="str">
        <f>INDEX(Protocol[Mark],MATCH(C263,Protocol[Step],0))</f>
        <v>2c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6010004</v>
      </c>
      <c r="H263" s="134">
        <f>Systematic[[#This Row],[SampleVariableLabel]]+100*Systematic[[#This Row],[State]]</f>
        <v>6010304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6</v>
      </c>
      <c r="B264" s="1">
        <f t="shared" si="12"/>
        <v>1</v>
      </c>
      <c r="C264" s="1">
        <f>IF(Systematic[[#This Row],[VariableIndex]]&gt;1,C263,IF(C263+1=StepsPerSubsample,0,C263+1))</f>
        <v>3</v>
      </c>
      <c r="D264" s="1">
        <f t="shared" si="13"/>
        <v>5</v>
      </c>
      <c r="E264" s="1" t="str">
        <f>INDEX(Protocol[Mark],MATCH(C264,Protocol[Step],0))</f>
        <v>2c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6010005</v>
      </c>
      <c r="H264" s="134">
        <f>Systematic[[#This Row],[SampleVariableLabel]]+100*Systematic[[#This Row],[State]]</f>
        <v>6010305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6</v>
      </c>
      <c r="B265" s="1">
        <f t="shared" si="12"/>
        <v>1</v>
      </c>
      <c r="C265" s="1">
        <f>IF(Systematic[[#This Row],[VariableIndex]]&gt;1,C264,IF(C264+1=StepsPerSubsample,0,C264+1))</f>
        <v>3</v>
      </c>
      <c r="D265" s="1">
        <f t="shared" si="13"/>
        <v>6</v>
      </c>
      <c r="E265" s="1" t="str">
        <f>INDEX(Protocol[Mark],MATCH(C265,Protocol[Step],0))</f>
        <v>2c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6010006</v>
      </c>
      <c r="H265" s="134">
        <f>Systematic[[#This Row],[SampleVariableLabel]]+100*Systematic[[#This Row],[State]]</f>
        <v>6010306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6</v>
      </c>
      <c r="B266" s="1">
        <f t="shared" si="12"/>
        <v>1</v>
      </c>
      <c r="C266" s="1">
        <f>IF(Systematic[[#This Row],[VariableIndex]]&gt;1,C265,IF(C265+1=StepsPerSubsample,0,C265+1))</f>
        <v>4</v>
      </c>
      <c r="D266" s="1">
        <f t="shared" si="13"/>
        <v>1</v>
      </c>
      <c r="E266" s="1" t="str">
        <f>INDEX(Protocol[Mark],MATCH(C266,Protocol[Step],0))</f>
        <v>3P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6010001</v>
      </c>
      <c r="H266" s="134">
        <f>Systematic[[#This Row],[SampleVariableLabel]]+100*Systematic[[#This Row],[State]]</f>
        <v>6010401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6</v>
      </c>
      <c r="B267" s="1">
        <f t="shared" si="12"/>
        <v>1</v>
      </c>
      <c r="C267" s="1">
        <f>IF(Systematic[[#This Row],[VariableIndex]]&gt;1,C266,IF(C266+1=StepsPerSubsample,0,C266+1))</f>
        <v>4</v>
      </c>
      <c r="D267" s="1">
        <f t="shared" si="13"/>
        <v>2</v>
      </c>
      <c r="E267" s="1" t="str">
        <f>INDEX(Protocol[Mark],MATCH(C267,Protocol[Step],0))</f>
        <v>3P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6010002</v>
      </c>
      <c r="H267" s="134">
        <f>Systematic[[#This Row],[SampleVariableLabel]]+100*Systematic[[#This Row],[State]]</f>
        <v>6010402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6</v>
      </c>
      <c r="B268" s="1">
        <f t="shared" si="12"/>
        <v>1</v>
      </c>
      <c r="C268" s="1">
        <f>IF(Systematic[[#This Row],[VariableIndex]]&gt;1,C267,IF(C267+1=StepsPerSubsample,0,C267+1))</f>
        <v>4</v>
      </c>
      <c r="D268" s="1">
        <f t="shared" si="13"/>
        <v>3</v>
      </c>
      <c r="E268" s="1" t="str">
        <f>INDEX(Protocol[Mark],MATCH(C268,Protocol[Step],0))</f>
        <v>3P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6010003</v>
      </c>
      <c r="H268" s="134">
        <f>Systematic[[#This Row],[SampleVariableLabel]]+100*Systematic[[#This Row],[State]]</f>
        <v>6010403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6</v>
      </c>
      <c r="B269" s="1">
        <f t="shared" si="12"/>
        <v>1</v>
      </c>
      <c r="C269" s="1">
        <f>IF(Systematic[[#This Row],[VariableIndex]]&gt;1,C268,IF(C268+1=StepsPerSubsample,0,C268+1))</f>
        <v>4</v>
      </c>
      <c r="D269" s="1">
        <f t="shared" si="13"/>
        <v>4</v>
      </c>
      <c r="E269" s="1" t="str">
        <f>INDEX(Protocol[Mark],MATCH(C269,Protocol[Step],0))</f>
        <v>3P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6010004</v>
      </c>
      <c r="H269" s="134">
        <f>Systematic[[#This Row],[SampleVariableLabel]]+100*Systematic[[#This Row],[State]]</f>
        <v>6010404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6</v>
      </c>
      <c r="B270" s="1">
        <f t="shared" si="12"/>
        <v>1</v>
      </c>
      <c r="C270" s="1">
        <f>IF(Systematic[[#This Row],[VariableIndex]]&gt;1,C269,IF(C269+1=StepsPerSubsample,0,C269+1))</f>
        <v>4</v>
      </c>
      <c r="D270" s="1">
        <f t="shared" si="13"/>
        <v>5</v>
      </c>
      <c r="E270" s="1" t="str">
        <f>INDEX(Protocol[Mark],MATCH(C270,Protocol[Step],0))</f>
        <v>3P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6010005</v>
      </c>
      <c r="H270" s="134">
        <f>Systematic[[#This Row],[SampleVariableLabel]]+100*Systematic[[#This Row],[State]]</f>
        <v>6010405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6</v>
      </c>
      <c r="B271" s="1">
        <f t="shared" si="12"/>
        <v>1</v>
      </c>
      <c r="C271" s="1">
        <f>IF(Systematic[[#This Row],[VariableIndex]]&gt;1,C270,IF(C270+1=StepsPerSubsample,0,C270+1))</f>
        <v>4</v>
      </c>
      <c r="D271" s="1">
        <f t="shared" si="13"/>
        <v>6</v>
      </c>
      <c r="E271" s="1" t="str">
        <f>INDEX(Protocol[Mark],MATCH(C271,Protocol[Step],0))</f>
        <v>3P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6010006</v>
      </c>
      <c r="H271" s="134">
        <f>Systematic[[#This Row],[SampleVariableLabel]]+100*Systematic[[#This Row],[State]]</f>
        <v>6010406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6</v>
      </c>
      <c r="B272" s="1">
        <f t="shared" si="12"/>
        <v>1</v>
      </c>
      <c r="C272" s="1">
        <f>IF(Systematic[[#This Row],[VariableIndex]]&gt;1,C271,IF(C271+1=StepsPerSubsample,0,C271+1))</f>
        <v>5</v>
      </c>
      <c r="D272" s="1">
        <f t="shared" si="13"/>
        <v>1</v>
      </c>
      <c r="E272" s="1" t="str">
        <f>INDEX(Protocol[Mark],MATCH(C272,Protocol[Step],0))</f>
        <v>4S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6010001</v>
      </c>
      <c r="H272" s="134">
        <f>Systematic[[#This Row],[SampleVariableLabel]]+100*Systematic[[#This Row],[State]]</f>
        <v>6010501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6</v>
      </c>
      <c r="B273" s="1">
        <f t="shared" si="12"/>
        <v>1</v>
      </c>
      <c r="C273" s="1">
        <f>IF(Systematic[[#This Row],[VariableIndex]]&gt;1,C272,IF(C272+1=StepsPerSubsample,0,C272+1))</f>
        <v>5</v>
      </c>
      <c r="D273" s="1">
        <f t="shared" si="13"/>
        <v>2</v>
      </c>
      <c r="E273" s="1" t="str">
        <f>INDEX(Protocol[Mark],MATCH(C273,Protocol[Step],0))</f>
        <v>4S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6010002</v>
      </c>
      <c r="H273" s="134">
        <f>Systematic[[#This Row],[SampleVariableLabel]]+100*Systematic[[#This Row],[State]]</f>
        <v>6010502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6</v>
      </c>
      <c r="B274" s="1">
        <f t="shared" si="12"/>
        <v>1</v>
      </c>
      <c r="C274" s="1">
        <f>IF(Systematic[[#This Row],[VariableIndex]]&gt;1,C273,IF(C273+1=StepsPerSubsample,0,C273+1))</f>
        <v>5</v>
      </c>
      <c r="D274" s="1">
        <f t="shared" si="13"/>
        <v>3</v>
      </c>
      <c r="E274" s="1" t="str">
        <f>INDEX(Protocol[Mark],MATCH(C274,Protocol[Step],0))</f>
        <v>4S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6010003</v>
      </c>
      <c r="H274" s="134">
        <f>Systematic[[#This Row],[SampleVariableLabel]]+100*Systematic[[#This Row],[State]]</f>
        <v>6010503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6</v>
      </c>
      <c r="B275" s="1">
        <f t="shared" si="12"/>
        <v>1</v>
      </c>
      <c r="C275" s="1">
        <f>IF(Systematic[[#This Row],[VariableIndex]]&gt;1,C274,IF(C274+1=StepsPerSubsample,0,C274+1))</f>
        <v>5</v>
      </c>
      <c r="D275" s="1">
        <f t="shared" si="13"/>
        <v>4</v>
      </c>
      <c r="E275" s="1" t="str">
        <f>INDEX(Protocol[Mark],MATCH(C275,Protocol[Step],0))</f>
        <v>4S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6010004</v>
      </c>
      <c r="H275" s="134">
        <f>Systematic[[#This Row],[SampleVariableLabel]]+100*Systematic[[#This Row],[State]]</f>
        <v>6010504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6</v>
      </c>
      <c r="B276" s="1">
        <f t="shared" si="12"/>
        <v>1</v>
      </c>
      <c r="C276" s="1">
        <f>IF(Systematic[[#This Row],[VariableIndex]]&gt;1,C275,IF(C275+1=StepsPerSubsample,0,C275+1))</f>
        <v>5</v>
      </c>
      <c r="D276" s="1">
        <f t="shared" si="13"/>
        <v>5</v>
      </c>
      <c r="E276" s="1" t="str">
        <f>INDEX(Protocol[Mark],MATCH(C276,Protocol[Step],0))</f>
        <v>4S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6010005</v>
      </c>
      <c r="H276" s="134">
        <f>Systematic[[#This Row],[SampleVariableLabel]]+100*Systematic[[#This Row],[State]]</f>
        <v>6010505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6</v>
      </c>
      <c r="B277" s="1">
        <f t="shared" si="12"/>
        <v>1</v>
      </c>
      <c r="C277" s="1">
        <f>IF(Systematic[[#This Row],[VariableIndex]]&gt;1,C276,IF(C276+1=StepsPerSubsample,0,C276+1))</f>
        <v>5</v>
      </c>
      <c r="D277" s="1">
        <f t="shared" si="13"/>
        <v>6</v>
      </c>
      <c r="E277" s="1" t="str">
        <f>INDEX(Protocol[Mark],MATCH(C277,Protocol[Step],0))</f>
        <v>4S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6010006</v>
      </c>
      <c r="H277" s="134">
        <f>Systematic[[#This Row],[SampleVariableLabel]]+100*Systematic[[#This Row],[State]]</f>
        <v>6010506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6</v>
      </c>
      <c r="B278" s="1">
        <f t="shared" si="12"/>
        <v>1</v>
      </c>
      <c r="C278" s="1">
        <f>IF(Systematic[[#This Row],[VariableIndex]]&gt;1,C277,IF(C277+1=StepsPerSubsample,0,C277+1))</f>
        <v>6</v>
      </c>
      <c r="D278" s="1">
        <f t="shared" si="13"/>
        <v>1</v>
      </c>
      <c r="E278" s="1" t="str">
        <f>INDEX(Protocol[Mark],MATCH(C278,Protocol[Step],0))</f>
        <v>5U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6010001</v>
      </c>
      <c r="H278" s="134">
        <f>Systematic[[#This Row],[SampleVariableLabel]]+100*Systematic[[#This Row],[State]]</f>
        <v>6010601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6</v>
      </c>
      <c r="B279" s="1">
        <f t="shared" si="12"/>
        <v>1</v>
      </c>
      <c r="C279" s="1">
        <f>IF(Systematic[[#This Row],[VariableIndex]]&gt;1,C278,IF(C278+1=StepsPerSubsample,0,C278+1))</f>
        <v>6</v>
      </c>
      <c r="D279" s="1">
        <f t="shared" si="13"/>
        <v>2</v>
      </c>
      <c r="E279" s="1" t="str">
        <f>INDEX(Protocol[Mark],MATCH(C279,Protocol[Step],0))</f>
        <v>5U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6010002</v>
      </c>
      <c r="H279" s="134">
        <f>Systematic[[#This Row],[SampleVariableLabel]]+100*Systematic[[#This Row],[State]]</f>
        <v>6010602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6</v>
      </c>
      <c r="B280" s="1">
        <f t="shared" si="12"/>
        <v>1</v>
      </c>
      <c r="C280" s="1">
        <f>IF(Systematic[[#This Row],[VariableIndex]]&gt;1,C279,IF(C279+1=StepsPerSubsample,0,C279+1))</f>
        <v>6</v>
      </c>
      <c r="D280" s="1">
        <f t="shared" si="13"/>
        <v>3</v>
      </c>
      <c r="E280" s="1" t="str">
        <f>INDEX(Protocol[Mark],MATCH(C280,Protocol[Step],0))</f>
        <v>5U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6010003</v>
      </c>
      <c r="H280" s="134">
        <f>Systematic[[#This Row],[SampleVariableLabel]]+100*Systematic[[#This Row],[State]]</f>
        <v>6010603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6</v>
      </c>
      <c r="B281" s="1">
        <f t="shared" si="12"/>
        <v>1</v>
      </c>
      <c r="C281" s="1">
        <f>IF(Systematic[[#This Row],[VariableIndex]]&gt;1,C280,IF(C280+1=StepsPerSubsample,0,C280+1))</f>
        <v>6</v>
      </c>
      <c r="D281" s="1">
        <f t="shared" si="13"/>
        <v>4</v>
      </c>
      <c r="E281" s="1" t="str">
        <f>INDEX(Protocol[Mark],MATCH(C281,Protocol[Step],0))</f>
        <v>5U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6010004</v>
      </c>
      <c r="H281" s="134">
        <f>Systematic[[#This Row],[SampleVariableLabel]]+100*Systematic[[#This Row],[State]]</f>
        <v>6010604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6</v>
      </c>
      <c r="B282" s="1">
        <f t="shared" si="12"/>
        <v>1</v>
      </c>
      <c r="C282" s="1">
        <f>IF(Systematic[[#This Row],[VariableIndex]]&gt;1,C281,IF(C281+1=StepsPerSubsample,0,C281+1))</f>
        <v>6</v>
      </c>
      <c r="D282" s="1">
        <f t="shared" si="13"/>
        <v>5</v>
      </c>
      <c r="E282" s="1" t="str">
        <f>INDEX(Protocol[Mark],MATCH(C282,Protocol[Step],0))</f>
        <v>5U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6010005</v>
      </c>
      <c r="H282" s="134">
        <f>Systematic[[#This Row],[SampleVariableLabel]]+100*Systematic[[#This Row],[State]]</f>
        <v>6010605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6</v>
      </c>
      <c r="B283" s="1">
        <f t="shared" si="12"/>
        <v>1</v>
      </c>
      <c r="C283" s="1">
        <f>IF(Systematic[[#This Row],[VariableIndex]]&gt;1,C282,IF(C282+1=StepsPerSubsample,0,C282+1))</f>
        <v>6</v>
      </c>
      <c r="D283" s="1">
        <f t="shared" si="13"/>
        <v>6</v>
      </c>
      <c r="E283" s="1" t="str">
        <f>INDEX(Protocol[Mark],MATCH(C283,Protocol[Step],0))</f>
        <v>5U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6010006</v>
      </c>
      <c r="H283" s="134">
        <f>Systematic[[#This Row],[SampleVariableLabel]]+100*Systematic[[#This Row],[State]]</f>
        <v>6010606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6</v>
      </c>
      <c r="B284" s="1">
        <f t="shared" si="12"/>
        <v>1</v>
      </c>
      <c r="C284" s="1">
        <f>IF(Systematic[[#This Row],[VariableIndex]]&gt;1,C283,IF(C283+1=StepsPerSubsample,0,C283+1))</f>
        <v>7</v>
      </c>
      <c r="D284" s="1">
        <f t="shared" si="13"/>
        <v>1</v>
      </c>
      <c r="E284" s="1" t="str">
        <f>INDEX(Protocol[Mark],MATCH(C284,Protocol[Step],0))</f>
        <v>6Rot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6010001</v>
      </c>
      <c r="H284" s="134">
        <f>Systematic[[#This Row],[SampleVariableLabel]]+100*Systematic[[#This Row],[State]]</f>
        <v>6010701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6</v>
      </c>
      <c r="B285" s="1">
        <f t="shared" si="12"/>
        <v>1</v>
      </c>
      <c r="C285" s="1">
        <f>IF(Systematic[[#This Row],[VariableIndex]]&gt;1,C284,IF(C284+1=StepsPerSubsample,0,C284+1))</f>
        <v>7</v>
      </c>
      <c r="D285" s="1">
        <f t="shared" si="13"/>
        <v>2</v>
      </c>
      <c r="E285" s="1" t="str">
        <f>INDEX(Protocol[Mark],MATCH(C285,Protocol[Step],0))</f>
        <v>6Rot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6010002</v>
      </c>
      <c r="H285" s="134">
        <f>Systematic[[#This Row],[SampleVariableLabel]]+100*Systematic[[#This Row],[State]]</f>
        <v>6010702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6</v>
      </c>
      <c r="B286" s="1">
        <f t="shared" si="12"/>
        <v>1</v>
      </c>
      <c r="C286" s="1">
        <f>IF(Systematic[[#This Row],[VariableIndex]]&gt;1,C285,IF(C285+1=StepsPerSubsample,0,C285+1))</f>
        <v>7</v>
      </c>
      <c r="D286" s="1">
        <f t="shared" si="13"/>
        <v>3</v>
      </c>
      <c r="E286" s="1" t="str">
        <f>INDEX(Protocol[Mark],MATCH(C286,Protocol[Step],0))</f>
        <v>6Rot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6010003</v>
      </c>
      <c r="H286" s="134">
        <f>Systematic[[#This Row],[SampleVariableLabel]]+100*Systematic[[#This Row],[State]]</f>
        <v>6010703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6</v>
      </c>
      <c r="B287" s="1">
        <f t="shared" si="12"/>
        <v>1</v>
      </c>
      <c r="C287" s="1">
        <f>IF(Systematic[[#This Row],[VariableIndex]]&gt;1,C286,IF(C286+1=StepsPerSubsample,0,C286+1))</f>
        <v>7</v>
      </c>
      <c r="D287" s="1">
        <f t="shared" si="13"/>
        <v>4</v>
      </c>
      <c r="E287" s="1" t="str">
        <f>INDEX(Protocol[Mark],MATCH(C287,Protocol[Step],0))</f>
        <v>6Rot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6010004</v>
      </c>
      <c r="H287" s="134">
        <f>Systematic[[#This Row],[SampleVariableLabel]]+100*Systematic[[#This Row],[State]]</f>
        <v>6010704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6</v>
      </c>
      <c r="B288" s="1">
        <f t="shared" si="12"/>
        <v>1</v>
      </c>
      <c r="C288" s="1">
        <f>IF(Systematic[[#This Row],[VariableIndex]]&gt;1,C287,IF(C287+1=StepsPerSubsample,0,C287+1))</f>
        <v>7</v>
      </c>
      <c r="D288" s="1">
        <f t="shared" si="13"/>
        <v>5</v>
      </c>
      <c r="E288" s="1" t="str">
        <f>INDEX(Protocol[Mark],MATCH(C288,Protocol[Step],0))</f>
        <v>6Rot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6010005</v>
      </c>
      <c r="H288" s="134">
        <f>Systematic[[#This Row],[SampleVariableLabel]]+100*Systematic[[#This Row],[State]]</f>
        <v>6010705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6</v>
      </c>
      <c r="B289" s="1">
        <f t="shared" si="12"/>
        <v>1</v>
      </c>
      <c r="C289" s="1">
        <f>IF(Systematic[[#This Row],[VariableIndex]]&gt;1,C288,IF(C288+1=StepsPerSubsample,0,C288+1))</f>
        <v>7</v>
      </c>
      <c r="D289" s="1">
        <f t="shared" si="13"/>
        <v>6</v>
      </c>
      <c r="E289" s="1" t="str">
        <f>INDEX(Protocol[Mark],MATCH(C289,Protocol[Step],0))</f>
        <v>6Rot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6010006</v>
      </c>
      <c r="H289" s="134">
        <f>Systematic[[#This Row],[SampleVariableLabel]]+100*Systematic[[#This Row],[State]]</f>
        <v>6010706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7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1pfi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7010001</v>
      </c>
      <c r="H290" s="134">
        <f>Systematic[[#This Row],[SampleVariableLabel]]+100*Systematic[[#This Row],[State]]</f>
        <v>7010001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7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1pfi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7010002</v>
      </c>
      <c r="H291" s="134">
        <f>Systematic[[#This Row],[SampleVariableLabel]]+100*Systematic[[#This Row],[State]]</f>
        <v>7010002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7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1pfi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7010003</v>
      </c>
      <c r="H292" s="134">
        <f>Systematic[[#This Row],[SampleVariableLabel]]+100*Systematic[[#This Row],[State]]</f>
        <v>7010003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7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1pfi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7010004</v>
      </c>
      <c r="H293" s="134">
        <f>Systematic[[#This Row],[SampleVariableLabel]]+100*Systematic[[#This Row],[State]]</f>
        <v>7010004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7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1pfi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7010005</v>
      </c>
      <c r="H294" s="134">
        <f>Systematic[[#This Row],[SampleVariableLabel]]+100*Systematic[[#This Row],[State]]</f>
        <v>7010005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7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1pfi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7010006</v>
      </c>
      <c r="H295" s="134">
        <f>Systematic[[#This Row],[SampleVariableLabel]]+100*Systematic[[#This Row],[State]]</f>
        <v>7010006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7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1OctM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7010001</v>
      </c>
      <c r="H296" s="134">
        <f>Systematic[[#This Row],[SampleVariableLabel]]+100*Systematic[[#This Row],[State]]</f>
        <v>7010101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7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1OctM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7010002</v>
      </c>
      <c r="H297" s="134">
        <f>Systematic[[#This Row],[SampleVariableLabel]]+100*Systematic[[#This Row],[State]]</f>
        <v>7010102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7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1OctM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7010003</v>
      </c>
      <c r="H298" s="134">
        <f>Systematic[[#This Row],[SampleVariableLabel]]+100*Systematic[[#This Row],[State]]</f>
        <v>7010103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7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1OctM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7010004</v>
      </c>
      <c r="H299" s="134">
        <f>Systematic[[#This Row],[SampleVariableLabel]]+100*Systematic[[#This Row],[State]]</f>
        <v>7010104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7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1OctM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7010005</v>
      </c>
      <c r="H300" s="134">
        <f>Systematic[[#This Row],[SampleVariableLabel]]+100*Systematic[[#This Row],[State]]</f>
        <v>7010105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7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1OctM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7010006</v>
      </c>
      <c r="H301" s="134">
        <f>Systematic[[#This Row],[SampleVariableLabel]]+100*Systematic[[#This Row],[State]]</f>
        <v>7010106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7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2D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7010001</v>
      </c>
      <c r="H302" s="134">
        <f>Systematic[[#This Row],[SampleVariableLabel]]+100*Systematic[[#This Row],[State]]</f>
        <v>7010201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7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2D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7010002</v>
      </c>
      <c r="H303" s="134">
        <f>Systematic[[#This Row],[SampleVariableLabel]]+100*Systematic[[#This Row],[State]]</f>
        <v>7010202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7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2D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7010003</v>
      </c>
      <c r="H304" s="134">
        <f>Systematic[[#This Row],[SampleVariableLabel]]+100*Systematic[[#This Row],[State]]</f>
        <v>7010203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7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2D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7010004</v>
      </c>
      <c r="H305" s="134">
        <f>Systematic[[#This Row],[SampleVariableLabel]]+100*Systematic[[#This Row],[State]]</f>
        <v>7010204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7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2D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7010005</v>
      </c>
      <c r="H306" s="134">
        <f>Systematic[[#This Row],[SampleVariableLabel]]+100*Systematic[[#This Row],[State]]</f>
        <v>7010205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7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2D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7010006</v>
      </c>
      <c r="H307" s="134">
        <f>Systematic[[#This Row],[SampleVariableLabel]]+100*Systematic[[#This Row],[State]]</f>
        <v>7010206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7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2c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7010001</v>
      </c>
      <c r="H308" s="134">
        <f>Systematic[[#This Row],[SampleVariableLabel]]+100*Systematic[[#This Row],[State]]</f>
        <v>7010301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7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2c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7010002</v>
      </c>
      <c r="H309" s="134">
        <f>Systematic[[#This Row],[SampleVariableLabel]]+100*Systematic[[#This Row],[State]]</f>
        <v>7010302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7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2c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7010003</v>
      </c>
      <c r="H310" s="134">
        <f>Systematic[[#This Row],[SampleVariableLabel]]+100*Systematic[[#This Row],[State]]</f>
        <v>7010303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7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2c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7010004</v>
      </c>
      <c r="H311" s="134">
        <f>Systematic[[#This Row],[SampleVariableLabel]]+100*Systematic[[#This Row],[State]]</f>
        <v>7010304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7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2c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7010005</v>
      </c>
      <c r="H312" s="134">
        <f>Systematic[[#This Row],[SampleVariableLabel]]+100*Systematic[[#This Row],[State]]</f>
        <v>7010305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7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2c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7010006</v>
      </c>
      <c r="H313" s="134">
        <f>Systematic[[#This Row],[SampleVariableLabel]]+100*Systematic[[#This Row],[State]]</f>
        <v>7010306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7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3P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7010001</v>
      </c>
      <c r="H314" s="134">
        <f>Systematic[[#This Row],[SampleVariableLabel]]+100*Systematic[[#This Row],[State]]</f>
        <v>7010401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7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3P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7010002</v>
      </c>
      <c r="H315" s="134">
        <f>Systematic[[#This Row],[SampleVariableLabel]]+100*Systematic[[#This Row],[State]]</f>
        <v>7010402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7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3P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7010003</v>
      </c>
      <c r="H316" s="134">
        <f>Systematic[[#This Row],[SampleVariableLabel]]+100*Systematic[[#This Row],[State]]</f>
        <v>7010403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7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3P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7010004</v>
      </c>
      <c r="H317" s="134">
        <f>Systematic[[#This Row],[SampleVariableLabel]]+100*Systematic[[#This Row],[State]]</f>
        <v>7010404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7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3P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7010005</v>
      </c>
      <c r="H318" s="134">
        <f>Systematic[[#This Row],[SampleVariableLabel]]+100*Systematic[[#This Row],[State]]</f>
        <v>7010405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7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3P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7010006</v>
      </c>
      <c r="H319" s="134">
        <f>Systematic[[#This Row],[SampleVariableLabel]]+100*Systematic[[#This Row],[State]]</f>
        <v>7010406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7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4S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7010001</v>
      </c>
      <c r="H320" s="134">
        <f>Systematic[[#This Row],[SampleVariableLabel]]+100*Systematic[[#This Row],[State]]</f>
        <v>7010501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7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4S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7010002</v>
      </c>
      <c r="H321" s="134">
        <f>Systematic[[#This Row],[SampleVariableLabel]]+100*Systematic[[#This Row],[State]]</f>
        <v>7010502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7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4S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7010003</v>
      </c>
      <c r="H322" s="134">
        <f>Systematic[[#This Row],[SampleVariableLabel]]+100*Systematic[[#This Row],[State]]</f>
        <v>7010503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7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4S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7010004</v>
      </c>
      <c r="H323" s="134">
        <f>Systematic[[#This Row],[SampleVariableLabel]]+100*Systematic[[#This Row],[State]]</f>
        <v>7010504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7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4S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7010005</v>
      </c>
      <c r="H324" s="134">
        <f>Systematic[[#This Row],[SampleVariableLabel]]+100*Systematic[[#This Row],[State]]</f>
        <v>7010505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7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4S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7010006</v>
      </c>
      <c r="H325" s="134">
        <f>Systematic[[#This Row],[SampleVariableLabel]]+100*Systematic[[#This Row],[State]]</f>
        <v>7010506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7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5U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7010001</v>
      </c>
      <c r="H326" s="134">
        <f>Systematic[[#This Row],[SampleVariableLabel]]+100*Systematic[[#This Row],[State]]</f>
        <v>7010601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7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5U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7010002</v>
      </c>
      <c r="H327" s="134">
        <f>Systematic[[#This Row],[SampleVariableLabel]]+100*Systematic[[#This Row],[State]]</f>
        <v>7010602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7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5U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7010003</v>
      </c>
      <c r="H328" s="134">
        <f>Systematic[[#This Row],[SampleVariableLabel]]+100*Systematic[[#This Row],[State]]</f>
        <v>7010603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7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5U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7010004</v>
      </c>
      <c r="H329" s="134">
        <f>Systematic[[#This Row],[SampleVariableLabel]]+100*Systematic[[#This Row],[State]]</f>
        <v>7010604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7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5U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7010005</v>
      </c>
      <c r="H330" s="134">
        <f>Systematic[[#This Row],[SampleVariableLabel]]+100*Systematic[[#This Row],[State]]</f>
        <v>7010605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7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5U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7010006</v>
      </c>
      <c r="H331" s="134">
        <f>Systematic[[#This Row],[SampleVariableLabel]]+100*Systematic[[#This Row],[State]]</f>
        <v>7010606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7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6Rot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7010001</v>
      </c>
      <c r="H332" s="134">
        <f>Systematic[[#This Row],[SampleVariableLabel]]+100*Systematic[[#This Row],[State]]</f>
        <v>7010701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7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6Rot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7010002</v>
      </c>
      <c r="H333" s="134">
        <f>Systematic[[#This Row],[SampleVariableLabel]]+100*Systematic[[#This Row],[State]]</f>
        <v>7010702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7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6Rot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7010003</v>
      </c>
      <c r="H334" s="134">
        <f>Systematic[[#This Row],[SampleVariableLabel]]+100*Systematic[[#This Row],[State]]</f>
        <v>7010703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7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6Rot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7010004</v>
      </c>
      <c r="H335" s="134">
        <f>Systematic[[#This Row],[SampleVariableLabel]]+100*Systematic[[#This Row],[State]]</f>
        <v>7010704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7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6Rot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7010005</v>
      </c>
      <c r="H336" s="134">
        <f>Systematic[[#This Row],[SampleVariableLabel]]+100*Systematic[[#This Row],[State]]</f>
        <v>7010705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7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6Rot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7010006</v>
      </c>
      <c r="H337" s="134">
        <f>Systematic[[#This Row],[SampleVariableLabel]]+100*Systematic[[#This Row],[State]]</f>
        <v>7010706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8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1pfi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8010001</v>
      </c>
      <c r="H338" s="134">
        <f>Systematic[[#This Row],[SampleVariableLabel]]+100*Systematic[[#This Row],[State]]</f>
        <v>8010001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8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1pfi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8010002</v>
      </c>
      <c r="H339" s="134">
        <f>Systematic[[#This Row],[SampleVariableLabel]]+100*Systematic[[#This Row],[State]]</f>
        <v>8010002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8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1pfi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8010003</v>
      </c>
      <c r="H340" s="134">
        <f>Systematic[[#This Row],[SampleVariableLabel]]+100*Systematic[[#This Row],[State]]</f>
        <v>8010003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8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1pfi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8010004</v>
      </c>
      <c r="H341" s="134">
        <f>Systematic[[#This Row],[SampleVariableLabel]]+100*Systematic[[#This Row],[State]]</f>
        <v>8010004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8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1pfi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8010005</v>
      </c>
      <c r="H342" s="134">
        <f>Systematic[[#This Row],[SampleVariableLabel]]+100*Systematic[[#This Row],[State]]</f>
        <v>8010005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8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1pfi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8010006</v>
      </c>
      <c r="H343" s="134">
        <f>Systematic[[#This Row],[SampleVariableLabel]]+100*Systematic[[#This Row],[State]]</f>
        <v>8010006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8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1OctM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8010001</v>
      </c>
      <c r="H344" s="134">
        <f>Systematic[[#This Row],[SampleVariableLabel]]+100*Systematic[[#This Row],[State]]</f>
        <v>8010101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8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1OctM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8010002</v>
      </c>
      <c r="H345" s="134">
        <f>Systematic[[#This Row],[SampleVariableLabel]]+100*Systematic[[#This Row],[State]]</f>
        <v>8010102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8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1OctM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8010003</v>
      </c>
      <c r="H346" s="134">
        <f>Systematic[[#This Row],[SampleVariableLabel]]+100*Systematic[[#This Row],[State]]</f>
        <v>8010103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8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1OctM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8010004</v>
      </c>
      <c r="H347" s="134">
        <f>Systematic[[#This Row],[SampleVariableLabel]]+100*Systematic[[#This Row],[State]]</f>
        <v>8010104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8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1OctM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8010005</v>
      </c>
      <c r="H348" s="134">
        <f>Systematic[[#This Row],[SampleVariableLabel]]+100*Systematic[[#This Row],[State]]</f>
        <v>8010105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8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1OctM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8010006</v>
      </c>
      <c r="H349" s="134">
        <f>Systematic[[#This Row],[SampleVariableLabel]]+100*Systematic[[#This Row],[State]]</f>
        <v>8010106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8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2D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8010001</v>
      </c>
      <c r="H350" s="134">
        <f>Systematic[[#This Row],[SampleVariableLabel]]+100*Systematic[[#This Row],[State]]</f>
        <v>8010201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8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2D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8010002</v>
      </c>
      <c r="H351" s="134">
        <f>Systematic[[#This Row],[SampleVariableLabel]]+100*Systematic[[#This Row],[State]]</f>
        <v>8010202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8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2D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8010003</v>
      </c>
      <c r="H352" s="134">
        <f>Systematic[[#This Row],[SampleVariableLabel]]+100*Systematic[[#This Row],[State]]</f>
        <v>8010203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8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2D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8010004</v>
      </c>
      <c r="H353" s="134">
        <f>Systematic[[#This Row],[SampleVariableLabel]]+100*Systematic[[#This Row],[State]]</f>
        <v>8010204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8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2D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8010005</v>
      </c>
      <c r="H354" s="134">
        <f>Systematic[[#This Row],[SampleVariableLabel]]+100*Systematic[[#This Row],[State]]</f>
        <v>8010205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8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2D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8010006</v>
      </c>
      <c r="H355" s="134">
        <f>Systematic[[#This Row],[SampleVariableLabel]]+100*Systematic[[#This Row],[State]]</f>
        <v>8010206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8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2c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8010001</v>
      </c>
      <c r="H356" s="134">
        <f>Systematic[[#This Row],[SampleVariableLabel]]+100*Systematic[[#This Row],[State]]</f>
        <v>8010301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8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2c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8010002</v>
      </c>
      <c r="H357" s="134">
        <f>Systematic[[#This Row],[SampleVariableLabel]]+100*Systematic[[#This Row],[State]]</f>
        <v>8010302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8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2c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8010003</v>
      </c>
      <c r="H358" s="134">
        <f>Systematic[[#This Row],[SampleVariableLabel]]+100*Systematic[[#This Row],[State]]</f>
        <v>8010303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8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2c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8010004</v>
      </c>
      <c r="H359" s="134">
        <f>Systematic[[#This Row],[SampleVariableLabel]]+100*Systematic[[#This Row],[State]]</f>
        <v>8010304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8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2c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8010005</v>
      </c>
      <c r="H360" s="134">
        <f>Systematic[[#This Row],[SampleVariableLabel]]+100*Systematic[[#This Row],[State]]</f>
        <v>8010305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8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2c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8010006</v>
      </c>
      <c r="H361" s="134">
        <f>Systematic[[#This Row],[SampleVariableLabel]]+100*Systematic[[#This Row],[State]]</f>
        <v>8010306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8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3P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8010001</v>
      </c>
      <c r="H362" s="134">
        <f>Systematic[[#This Row],[SampleVariableLabel]]+100*Systematic[[#This Row],[State]]</f>
        <v>8010401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8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3P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8010002</v>
      </c>
      <c r="H363" s="134">
        <f>Systematic[[#This Row],[SampleVariableLabel]]+100*Systematic[[#This Row],[State]]</f>
        <v>8010402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8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3P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8010003</v>
      </c>
      <c r="H364" s="134">
        <f>Systematic[[#This Row],[SampleVariableLabel]]+100*Systematic[[#This Row],[State]]</f>
        <v>8010403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8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3P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8010004</v>
      </c>
      <c r="H365" s="134">
        <f>Systematic[[#This Row],[SampleVariableLabel]]+100*Systematic[[#This Row],[State]]</f>
        <v>8010404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8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3P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8010005</v>
      </c>
      <c r="H366" s="134">
        <f>Systematic[[#This Row],[SampleVariableLabel]]+100*Systematic[[#This Row],[State]]</f>
        <v>8010405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8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3P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8010006</v>
      </c>
      <c r="H367" s="134">
        <f>Systematic[[#This Row],[SampleVariableLabel]]+100*Systematic[[#This Row],[State]]</f>
        <v>8010406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8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4S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8010001</v>
      </c>
      <c r="H368" s="134">
        <f>Systematic[[#This Row],[SampleVariableLabel]]+100*Systematic[[#This Row],[State]]</f>
        <v>8010501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8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4S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8010002</v>
      </c>
      <c r="H369" s="134">
        <f>Systematic[[#This Row],[SampleVariableLabel]]+100*Systematic[[#This Row],[State]]</f>
        <v>8010502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8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4S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8010003</v>
      </c>
      <c r="H370" s="134">
        <f>Systematic[[#This Row],[SampleVariableLabel]]+100*Systematic[[#This Row],[State]]</f>
        <v>8010503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8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4S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8010004</v>
      </c>
      <c r="H371" s="134">
        <f>Systematic[[#This Row],[SampleVariableLabel]]+100*Systematic[[#This Row],[State]]</f>
        <v>8010504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8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4S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8010005</v>
      </c>
      <c r="H372" s="134">
        <f>Systematic[[#This Row],[SampleVariableLabel]]+100*Systematic[[#This Row],[State]]</f>
        <v>8010505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8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4S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8010006</v>
      </c>
      <c r="H373" s="134">
        <f>Systematic[[#This Row],[SampleVariableLabel]]+100*Systematic[[#This Row],[State]]</f>
        <v>8010506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8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5U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8010001</v>
      </c>
      <c r="H374" s="134">
        <f>Systematic[[#This Row],[SampleVariableLabel]]+100*Systematic[[#This Row],[State]]</f>
        <v>8010601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8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5U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8010002</v>
      </c>
      <c r="H375" s="134">
        <f>Systematic[[#This Row],[SampleVariableLabel]]+100*Systematic[[#This Row],[State]]</f>
        <v>8010602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8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5U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8010003</v>
      </c>
      <c r="H376" s="134">
        <f>Systematic[[#This Row],[SampleVariableLabel]]+100*Systematic[[#This Row],[State]]</f>
        <v>8010603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8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5U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8010004</v>
      </c>
      <c r="H377" s="134">
        <f>Systematic[[#This Row],[SampleVariableLabel]]+100*Systematic[[#This Row],[State]]</f>
        <v>8010604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8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5U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8010005</v>
      </c>
      <c r="H378" s="134">
        <f>Systematic[[#This Row],[SampleVariableLabel]]+100*Systematic[[#This Row],[State]]</f>
        <v>8010605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8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5U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8010006</v>
      </c>
      <c r="H379" s="134">
        <f>Systematic[[#This Row],[SampleVariableLabel]]+100*Systematic[[#This Row],[State]]</f>
        <v>8010606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8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6Rot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8010001</v>
      </c>
      <c r="H380" s="134">
        <f>Systematic[[#This Row],[SampleVariableLabel]]+100*Systematic[[#This Row],[State]]</f>
        <v>8010701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8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6Rot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8010002</v>
      </c>
      <c r="H381" s="134">
        <f>Systematic[[#This Row],[SampleVariableLabel]]+100*Systematic[[#This Row],[State]]</f>
        <v>8010702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8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6Rot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8010003</v>
      </c>
      <c r="H382" s="134">
        <f>Systematic[[#This Row],[SampleVariableLabel]]+100*Systematic[[#This Row],[State]]</f>
        <v>8010703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8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6Rot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8010004</v>
      </c>
      <c r="H383" s="134">
        <f>Systematic[[#This Row],[SampleVariableLabel]]+100*Systematic[[#This Row],[State]]</f>
        <v>8010704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8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6Rot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8010005</v>
      </c>
      <c r="H384" s="134">
        <f>Systematic[[#This Row],[SampleVariableLabel]]+100*Systematic[[#This Row],[State]]</f>
        <v>8010705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8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6Rot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8010006</v>
      </c>
      <c r="H385" s="134">
        <f>Systematic[[#This Row],[SampleVariableLabel]]+100*Systematic[[#This Row],[State]]</f>
        <v>8010706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9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1pfi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9010001</v>
      </c>
      <c r="H386" s="134">
        <f>Systematic[[#This Row],[SampleVariableLabel]]+100*Systematic[[#This Row],[State]]</f>
        <v>9010001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9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1pfi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9010002</v>
      </c>
      <c r="H387" s="134">
        <f>Systematic[[#This Row],[SampleVariableLabel]]+100*Systematic[[#This Row],[State]]</f>
        <v>9010002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9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1pfi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9010003</v>
      </c>
      <c r="H388" s="134">
        <f>Systematic[[#This Row],[SampleVariableLabel]]+100*Systematic[[#This Row],[State]]</f>
        <v>9010003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9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1pfi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9010004</v>
      </c>
      <c r="H389" s="134">
        <f>Systematic[[#This Row],[SampleVariableLabel]]+100*Systematic[[#This Row],[State]]</f>
        <v>9010004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9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1pfi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9010005</v>
      </c>
      <c r="H390" s="134">
        <f>Systematic[[#This Row],[SampleVariableLabel]]+100*Systematic[[#This Row],[State]]</f>
        <v>9010005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9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1pfi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9010006</v>
      </c>
      <c r="H391" s="134">
        <f>Systematic[[#This Row],[SampleVariableLabel]]+100*Systematic[[#This Row],[State]]</f>
        <v>9010006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9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1OctM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9010001</v>
      </c>
      <c r="H392" s="134">
        <f>Systematic[[#This Row],[SampleVariableLabel]]+100*Systematic[[#This Row],[State]]</f>
        <v>9010101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9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1OctM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9010002</v>
      </c>
      <c r="H393" s="134">
        <f>Systematic[[#This Row],[SampleVariableLabel]]+100*Systematic[[#This Row],[State]]</f>
        <v>9010102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9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1OctM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9010003</v>
      </c>
      <c r="H394" s="134">
        <f>Systematic[[#This Row],[SampleVariableLabel]]+100*Systematic[[#This Row],[State]]</f>
        <v>9010103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9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1OctM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9010004</v>
      </c>
      <c r="H395" s="134">
        <f>Systematic[[#This Row],[SampleVariableLabel]]+100*Systematic[[#This Row],[State]]</f>
        <v>9010104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9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1OctM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9010005</v>
      </c>
      <c r="H396" s="134">
        <f>Systematic[[#This Row],[SampleVariableLabel]]+100*Systematic[[#This Row],[State]]</f>
        <v>9010105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9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1OctM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9010006</v>
      </c>
      <c r="H397" s="134">
        <f>Systematic[[#This Row],[SampleVariableLabel]]+100*Systematic[[#This Row],[State]]</f>
        <v>9010106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9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2D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9010001</v>
      </c>
      <c r="H398" s="134">
        <f>Systematic[[#This Row],[SampleVariableLabel]]+100*Systematic[[#This Row],[State]]</f>
        <v>9010201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9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2D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9010002</v>
      </c>
      <c r="H399" s="134">
        <f>Systematic[[#This Row],[SampleVariableLabel]]+100*Systematic[[#This Row],[State]]</f>
        <v>9010202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9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2D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9010003</v>
      </c>
      <c r="H400" s="134">
        <f>Systematic[[#This Row],[SampleVariableLabel]]+100*Systematic[[#This Row],[State]]</f>
        <v>9010203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9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2D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9010004</v>
      </c>
      <c r="H401" s="134">
        <f>Systematic[[#This Row],[SampleVariableLabel]]+100*Systematic[[#This Row],[State]]</f>
        <v>9010204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9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2D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9010005</v>
      </c>
      <c r="H402" s="134">
        <f>Systematic[[#This Row],[SampleVariableLabel]]+100*Systematic[[#This Row],[State]]</f>
        <v>9010205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9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2D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9010006</v>
      </c>
      <c r="H403" s="134">
        <f>Systematic[[#This Row],[SampleVariableLabel]]+100*Systematic[[#This Row],[State]]</f>
        <v>9010206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9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2c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9010001</v>
      </c>
      <c r="H404" s="134">
        <f>Systematic[[#This Row],[SampleVariableLabel]]+100*Systematic[[#This Row],[State]]</f>
        <v>9010301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9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2c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9010002</v>
      </c>
      <c r="H405" s="134">
        <f>Systematic[[#This Row],[SampleVariableLabel]]+100*Systematic[[#This Row],[State]]</f>
        <v>9010302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9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2c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9010003</v>
      </c>
      <c r="H406" s="134">
        <f>Systematic[[#This Row],[SampleVariableLabel]]+100*Systematic[[#This Row],[State]]</f>
        <v>9010303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9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2c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9010004</v>
      </c>
      <c r="H407" s="134">
        <f>Systematic[[#This Row],[SampleVariableLabel]]+100*Systematic[[#This Row],[State]]</f>
        <v>9010304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9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2c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9010005</v>
      </c>
      <c r="H408" s="134">
        <f>Systematic[[#This Row],[SampleVariableLabel]]+100*Systematic[[#This Row],[State]]</f>
        <v>9010305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9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2c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9010006</v>
      </c>
      <c r="H409" s="134">
        <f>Systematic[[#This Row],[SampleVariableLabel]]+100*Systematic[[#This Row],[State]]</f>
        <v>9010306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9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3P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9010001</v>
      </c>
      <c r="H410" s="134">
        <f>Systematic[[#This Row],[SampleVariableLabel]]+100*Systematic[[#This Row],[State]]</f>
        <v>9010401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9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3P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9010002</v>
      </c>
      <c r="H411" s="134">
        <f>Systematic[[#This Row],[SampleVariableLabel]]+100*Systematic[[#This Row],[State]]</f>
        <v>9010402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9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3P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9010003</v>
      </c>
      <c r="H412" s="134">
        <f>Systematic[[#This Row],[SampleVariableLabel]]+100*Systematic[[#This Row],[State]]</f>
        <v>9010403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9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3P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9010004</v>
      </c>
      <c r="H413" s="134">
        <f>Systematic[[#This Row],[SampleVariableLabel]]+100*Systematic[[#This Row],[State]]</f>
        <v>9010404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9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3P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9010005</v>
      </c>
      <c r="H414" s="134">
        <f>Systematic[[#This Row],[SampleVariableLabel]]+100*Systematic[[#This Row],[State]]</f>
        <v>9010405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9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3P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9010006</v>
      </c>
      <c r="H415" s="134">
        <f>Systematic[[#This Row],[SampleVariableLabel]]+100*Systematic[[#This Row],[State]]</f>
        <v>9010406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9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4S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9010001</v>
      </c>
      <c r="H416" s="134">
        <f>Systematic[[#This Row],[SampleVariableLabel]]+100*Systematic[[#This Row],[State]]</f>
        <v>9010501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9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4S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9010002</v>
      </c>
      <c r="H417" s="134">
        <f>Systematic[[#This Row],[SampleVariableLabel]]+100*Systematic[[#This Row],[State]]</f>
        <v>9010502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9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4S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9010003</v>
      </c>
      <c r="H418" s="134">
        <f>Systematic[[#This Row],[SampleVariableLabel]]+100*Systematic[[#This Row],[State]]</f>
        <v>9010503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9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4S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9010004</v>
      </c>
      <c r="H419" s="134">
        <f>Systematic[[#This Row],[SampleVariableLabel]]+100*Systematic[[#This Row],[State]]</f>
        <v>9010504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9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4S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9010005</v>
      </c>
      <c r="H420" s="134">
        <f>Systematic[[#This Row],[SampleVariableLabel]]+100*Systematic[[#This Row],[State]]</f>
        <v>9010505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9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4S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9010006</v>
      </c>
      <c r="H421" s="134">
        <f>Systematic[[#This Row],[SampleVariableLabel]]+100*Systematic[[#This Row],[State]]</f>
        <v>9010506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9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5U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9010001</v>
      </c>
      <c r="H422" s="134">
        <f>Systematic[[#This Row],[SampleVariableLabel]]+100*Systematic[[#This Row],[State]]</f>
        <v>9010601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9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5U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9010002</v>
      </c>
      <c r="H423" s="134">
        <f>Systematic[[#This Row],[SampleVariableLabel]]+100*Systematic[[#This Row],[State]]</f>
        <v>9010602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9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5U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9010003</v>
      </c>
      <c r="H424" s="134">
        <f>Systematic[[#This Row],[SampleVariableLabel]]+100*Systematic[[#This Row],[State]]</f>
        <v>9010603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9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5U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9010004</v>
      </c>
      <c r="H425" s="134">
        <f>Systematic[[#This Row],[SampleVariableLabel]]+100*Systematic[[#This Row],[State]]</f>
        <v>9010604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9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5U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9010005</v>
      </c>
      <c r="H426" s="134">
        <f>Systematic[[#This Row],[SampleVariableLabel]]+100*Systematic[[#This Row],[State]]</f>
        <v>9010605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9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5U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9010006</v>
      </c>
      <c r="H427" s="134">
        <f>Systematic[[#This Row],[SampleVariableLabel]]+100*Systematic[[#This Row],[State]]</f>
        <v>9010606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9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6Rot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9010001</v>
      </c>
      <c r="H428" s="134">
        <f>Systematic[[#This Row],[SampleVariableLabel]]+100*Systematic[[#This Row],[State]]</f>
        <v>9010701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9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6Rot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9010002</v>
      </c>
      <c r="H429" s="134">
        <f>Systematic[[#This Row],[SampleVariableLabel]]+100*Systematic[[#This Row],[State]]</f>
        <v>9010702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9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6Rot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9010003</v>
      </c>
      <c r="H430" s="134">
        <f>Systematic[[#This Row],[SampleVariableLabel]]+100*Systematic[[#This Row],[State]]</f>
        <v>9010703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9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6Rot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9010004</v>
      </c>
      <c r="H431" s="134">
        <f>Systematic[[#This Row],[SampleVariableLabel]]+100*Systematic[[#This Row],[State]]</f>
        <v>9010704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9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6Rot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9010005</v>
      </c>
      <c r="H432" s="134">
        <f>Systematic[[#This Row],[SampleVariableLabel]]+100*Systematic[[#This Row],[State]]</f>
        <v>9010705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9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6Rot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9010006</v>
      </c>
      <c r="H433" s="134">
        <f>Systematic[[#This Row],[SampleVariableLabel]]+100*Systematic[[#This Row],[State]]</f>
        <v>9010706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10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1pfi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10010001</v>
      </c>
      <c r="H434" s="134">
        <f>Systematic[[#This Row],[SampleVariableLabel]]+100*Systematic[[#This Row],[State]]</f>
        <v>10010001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10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1pfi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10010002</v>
      </c>
      <c r="H435" s="134">
        <f>Systematic[[#This Row],[SampleVariableLabel]]+100*Systematic[[#This Row],[State]]</f>
        <v>10010002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10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1pfi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10010003</v>
      </c>
      <c r="H436" s="134">
        <f>Systematic[[#This Row],[SampleVariableLabel]]+100*Systematic[[#This Row],[State]]</f>
        <v>10010003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10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1pfi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10010004</v>
      </c>
      <c r="H437" s="134">
        <f>Systematic[[#This Row],[SampleVariableLabel]]+100*Systematic[[#This Row],[State]]</f>
        <v>10010004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10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1pfi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10010005</v>
      </c>
      <c r="H438" s="134">
        <f>Systematic[[#This Row],[SampleVariableLabel]]+100*Systematic[[#This Row],[State]]</f>
        <v>10010005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10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1pfi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10010006</v>
      </c>
      <c r="H439" s="134">
        <f>Systematic[[#This Row],[SampleVariableLabel]]+100*Systematic[[#This Row],[State]]</f>
        <v>10010006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10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1OctM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10010001</v>
      </c>
      <c r="H440" s="134">
        <f>Systematic[[#This Row],[SampleVariableLabel]]+100*Systematic[[#This Row],[State]]</f>
        <v>10010101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10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1OctM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10010002</v>
      </c>
      <c r="H441" s="134">
        <f>Systematic[[#This Row],[SampleVariableLabel]]+100*Systematic[[#This Row],[State]]</f>
        <v>10010102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10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1OctM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10010003</v>
      </c>
      <c r="H442" s="134">
        <f>Systematic[[#This Row],[SampleVariableLabel]]+100*Systematic[[#This Row],[State]]</f>
        <v>10010103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10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1OctM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10010004</v>
      </c>
      <c r="H443" s="134">
        <f>Systematic[[#This Row],[SampleVariableLabel]]+100*Systematic[[#This Row],[State]]</f>
        <v>10010104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10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1OctM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10010005</v>
      </c>
      <c r="H444" s="134">
        <f>Systematic[[#This Row],[SampleVariableLabel]]+100*Systematic[[#This Row],[State]]</f>
        <v>10010105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10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1OctM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10010006</v>
      </c>
      <c r="H445" s="134">
        <f>Systematic[[#This Row],[SampleVariableLabel]]+100*Systematic[[#This Row],[State]]</f>
        <v>10010106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10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2D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10010001</v>
      </c>
      <c r="H446" s="134">
        <f>Systematic[[#This Row],[SampleVariableLabel]]+100*Systematic[[#This Row],[State]]</f>
        <v>10010201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10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2D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10010002</v>
      </c>
      <c r="H447" s="134">
        <f>Systematic[[#This Row],[SampleVariableLabel]]+100*Systematic[[#This Row],[State]]</f>
        <v>10010202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10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2D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10010003</v>
      </c>
      <c r="H448" s="134">
        <f>Systematic[[#This Row],[SampleVariableLabel]]+100*Systematic[[#This Row],[State]]</f>
        <v>10010203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10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2D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10010004</v>
      </c>
      <c r="H449" s="134">
        <f>Systematic[[#This Row],[SampleVariableLabel]]+100*Systematic[[#This Row],[State]]</f>
        <v>10010204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10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2D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10010005</v>
      </c>
      <c r="H450" s="134">
        <f>Systematic[[#This Row],[SampleVariableLabel]]+100*Systematic[[#This Row],[State]]</f>
        <v>10010205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10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2D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10010006</v>
      </c>
      <c r="H451" s="134">
        <f>Systematic[[#This Row],[SampleVariableLabel]]+100*Systematic[[#This Row],[State]]</f>
        <v>10010206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10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2c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10010001</v>
      </c>
      <c r="H452" s="134">
        <f>Systematic[[#This Row],[SampleVariableLabel]]+100*Systematic[[#This Row],[State]]</f>
        <v>10010301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10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2c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10010002</v>
      </c>
      <c r="H453" s="134">
        <f>Systematic[[#This Row],[SampleVariableLabel]]+100*Systematic[[#This Row],[State]]</f>
        <v>10010302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10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2c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10010003</v>
      </c>
      <c r="H454" s="134">
        <f>Systematic[[#This Row],[SampleVariableLabel]]+100*Systematic[[#This Row],[State]]</f>
        <v>10010303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10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2c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10010004</v>
      </c>
      <c r="H455" s="134">
        <f>Systematic[[#This Row],[SampleVariableLabel]]+100*Systematic[[#This Row],[State]]</f>
        <v>10010304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10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2c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10010005</v>
      </c>
      <c r="H456" s="134">
        <f>Systematic[[#This Row],[SampleVariableLabel]]+100*Systematic[[#This Row],[State]]</f>
        <v>10010305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10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2c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10010006</v>
      </c>
      <c r="H457" s="134">
        <f>Systematic[[#This Row],[SampleVariableLabel]]+100*Systematic[[#This Row],[State]]</f>
        <v>10010306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10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3P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10010001</v>
      </c>
      <c r="H458" s="134">
        <f>Systematic[[#This Row],[SampleVariableLabel]]+100*Systematic[[#This Row],[State]]</f>
        <v>10010401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10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3P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10010002</v>
      </c>
      <c r="H459" s="134">
        <f>Systematic[[#This Row],[SampleVariableLabel]]+100*Systematic[[#This Row],[State]]</f>
        <v>10010402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10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3P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10010003</v>
      </c>
      <c r="H460" s="134">
        <f>Systematic[[#This Row],[SampleVariableLabel]]+100*Systematic[[#This Row],[State]]</f>
        <v>10010403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10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3P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10010004</v>
      </c>
      <c r="H461" s="134">
        <f>Systematic[[#This Row],[SampleVariableLabel]]+100*Systematic[[#This Row],[State]]</f>
        <v>10010404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10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3P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10010005</v>
      </c>
      <c r="H462" s="134">
        <f>Systematic[[#This Row],[SampleVariableLabel]]+100*Systematic[[#This Row],[State]]</f>
        <v>10010405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10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3P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10010006</v>
      </c>
      <c r="H463" s="134">
        <f>Systematic[[#This Row],[SampleVariableLabel]]+100*Systematic[[#This Row],[State]]</f>
        <v>10010406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10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4S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10010001</v>
      </c>
      <c r="H464" s="134">
        <f>Systematic[[#This Row],[SampleVariableLabel]]+100*Systematic[[#This Row],[State]]</f>
        <v>10010501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10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4S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10010002</v>
      </c>
      <c r="H465" s="134">
        <f>Systematic[[#This Row],[SampleVariableLabel]]+100*Systematic[[#This Row],[State]]</f>
        <v>10010502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10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4S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10010003</v>
      </c>
      <c r="H466" s="134">
        <f>Systematic[[#This Row],[SampleVariableLabel]]+100*Systematic[[#This Row],[State]]</f>
        <v>10010503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10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4S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10010004</v>
      </c>
      <c r="H467" s="134">
        <f>Systematic[[#This Row],[SampleVariableLabel]]+100*Systematic[[#This Row],[State]]</f>
        <v>10010504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10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4S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10010005</v>
      </c>
      <c r="H468" s="134">
        <f>Systematic[[#This Row],[SampleVariableLabel]]+100*Systematic[[#This Row],[State]]</f>
        <v>10010505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10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4S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10010006</v>
      </c>
      <c r="H469" s="134">
        <f>Systematic[[#This Row],[SampleVariableLabel]]+100*Systematic[[#This Row],[State]]</f>
        <v>10010506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10</v>
      </c>
      <c r="B470" s="1">
        <f t="shared" si="21"/>
        <v>1</v>
      </c>
      <c r="C470" s="1">
        <f>IF(Systematic[[#This Row],[VariableIndex]]&gt;1,C469,IF(C469+1=StepsPerSubsample,0,C469+1))</f>
        <v>6</v>
      </c>
      <c r="D470" s="1">
        <f t="shared" si="22"/>
        <v>1</v>
      </c>
      <c r="E470" s="1" t="str">
        <f>INDEX(Protocol[Mark],MATCH(C470,Protocol[Step],0))</f>
        <v>5U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10010001</v>
      </c>
      <c r="H470" s="134">
        <f>Systematic[[#This Row],[SampleVariableLabel]]+100*Systematic[[#This Row],[State]]</f>
        <v>10010601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10</v>
      </c>
      <c r="B471" s="1">
        <f t="shared" si="21"/>
        <v>1</v>
      </c>
      <c r="C471" s="1">
        <f>IF(Systematic[[#This Row],[VariableIndex]]&gt;1,C470,IF(C470+1=StepsPerSubsample,0,C470+1))</f>
        <v>6</v>
      </c>
      <c r="D471" s="1">
        <f t="shared" si="22"/>
        <v>2</v>
      </c>
      <c r="E471" s="1" t="str">
        <f>INDEX(Protocol[Mark],MATCH(C471,Protocol[Step],0))</f>
        <v>5U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10010002</v>
      </c>
      <c r="H471" s="134">
        <f>Systematic[[#This Row],[SampleVariableLabel]]+100*Systematic[[#This Row],[State]]</f>
        <v>10010602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10</v>
      </c>
      <c r="B472" s="1">
        <f t="shared" si="21"/>
        <v>1</v>
      </c>
      <c r="C472" s="1">
        <f>IF(Systematic[[#This Row],[VariableIndex]]&gt;1,C471,IF(C471+1=StepsPerSubsample,0,C471+1))</f>
        <v>6</v>
      </c>
      <c r="D472" s="1">
        <f t="shared" si="22"/>
        <v>3</v>
      </c>
      <c r="E472" s="1" t="str">
        <f>INDEX(Protocol[Mark],MATCH(C472,Protocol[Step],0))</f>
        <v>5U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10010003</v>
      </c>
      <c r="H472" s="134">
        <f>Systematic[[#This Row],[SampleVariableLabel]]+100*Systematic[[#This Row],[State]]</f>
        <v>10010603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10</v>
      </c>
      <c r="B473" s="1">
        <f t="shared" si="21"/>
        <v>1</v>
      </c>
      <c r="C473" s="1">
        <f>IF(Systematic[[#This Row],[VariableIndex]]&gt;1,C472,IF(C472+1=StepsPerSubsample,0,C472+1))</f>
        <v>6</v>
      </c>
      <c r="D473" s="1">
        <f t="shared" si="22"/>
        <v>4</v>
      </c>
      <c r="E473" s="1" t="str">
        <f>INDEX(Protocol[Mark],MATCH(C473,Protocol[Step],0))</f>
        <v>5U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10010004</v>
      </c>
      <c r="H473" s="134">
        <f>Systematic[[#This Row],[SampleVariableLabel]]+100*Systematic[[#This Row],[State]]</f>
        <v>10010604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10</v>
      </c>
      <c r="B474" s="1">
        <f t="shared" si="21"/>
        <v>1</v>
      </c>
      <c r="C474" s="1">
        <f>IF(Systematic[[#This Row],[VariableIndex]]&gt;1,C473,IF(C473+1=StepsPerSubsample,0,C473+1))</f>
        <v>6</v>
      </c>
      <c r="D474" s="1">
        <f t="shared" si="22"/>
        <v>5</v>
      </c>
      <c r="E474" s="1" t="str">
        <f>INDEX(Protocol[Mark],MATCH(C474,Protocol[Step],0))</f>
        <v>5U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10010005</v>
      </c>
      <c r="H474" s="134">
        <f>Systematic[[#This Row],[SampleVariableLabel]]+100*Systematic[[#This Row],[State]]</f>
        <v>10010605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10</v>
      </c>
      <c r="B475" s="1">
        <f t="shared" si="21"/>
        <v>1</v>
      </c>
      <c r="C475" s="1">
        <f>IF(Systematic[[#This Row],[VariableIndex]]&gt;1,C474,IF(C474+1=StepsPerSubsample,0,C474+1))</f>
        <v>6</v>
      </c>
      <c r="D475" s="1">
        <f t="shared" si="22"/>
        <v>6</v>
      </c>
      <c r="E475" s="1" t="str">
        <f>INDEX(Protocol[Mark],MATCH(C475,Protocol[Step],0))</f>
        <v>5U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10010006</v>
      </c>
      <c r="H475" s="134">
        <f>Systematic[[#This Row],[SampleVariableLabel]]+100*Systematic[[#This Row],[State]]</f>
        <v>10010606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10</v>
      </c>
      <c r="B476" s="1">
        <f t="shared" si="21"/>
        <v>1</v>
      </c>
      <c r="C476" s="1">
        <f>IF(Systematic[[#This Row],[VariableIndex]]&gt;1,C475,IF(C475+1=StepsPerSubsample,0,C475+1))</f>
        <v>7</v>
      </c>
      <c r="D476" s="1">
        <f t="shared" si="22"/>
        <v>1</v>
      </c>
      <c r="E476" s="1" t="str">
        <f>INDEX(Protocol[Mark],MATCH(C476,Protocol[Step],0))</f>
        <v>6Rot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10010001</v>
      </c>
      <c r="H476" s="134">
        <f>Systematic[[#This Row],[SampleVariableLabel]]+100*Systematic[[#This Row],[State]]</f>
        <v>10010701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10</v>
      </c>
      <c r="B477" s="1">
        <f t="shared" si="21"/>
        <v>1</v>
      </c>
      <c r="C477" s="1">
        <f>IF(Systematic[[#This Row],[VariableIndex]]&gt;1,C476,IF(C476+1=StepsPerSubsample,0,C476+1))</f>
        <v>7</v>
      </c>
      <c r="D477" s="1">
        <f t="shared" si="22"/>
        <v>2</v>
      </c>
      <c r="E477" s="1" t="str">
        <f>INDEX(Protocol[Mark],MATCH(C477,Protocol[Step],0))</f>
        <v>6Rot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10010002</v>
      </c>
      <c r="H477" s="134">
        <f>Systematic[[#This Row],[SampleVariableLabel]]+100*Systematic[[#This Row],[State]]</f>
        <v>10010702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10</v>
      </c>
      <c r="B478" s="1">
        <f t="shared" si="21"/>
        <v>1</v>
      </c>
      <c r="C478" s="1">
        <f>IF(Systematic[[#This Row],[VariableIndex]]&gt;1,C477,IF(C477+1=StepsPerSubsample,0,C477+1))</f>
        <v>7</v>
      </c>
      <c r="D478" s="1">
        <f t="shared" si="22"/>
        <v>3</v>
      </c>
      <c r="E478" s="1" t="str">
        <f>INDEX(Protocol[Mark],MATCH(C478,Protocol[Step],0))</f>
        <v>6Rot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10010003</v>
      </c>
      <c r="H478" s="134">
        <f>Systematic[[#This Row],[SampleVariableLabel]]+100*Systematic[[#This Row],[State]]</f>
        <v>10010703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10</v>
      </c>
      <c r="B479" s="1">
        <f t="shared" si="21"/>
        <v>1</v>
      </c>
      <c r="C479" s="1">
        <f>IF(Systematic[[#This Row],[VariableIndex]]&gt;1,C478,IF(C478+1=StepsPerSubsample,0,C478+1))</f>
        <v>7</v>
      </c>
      <c r="D479" s="1">
        <f t="shared" si="22"/>
        <v>4</v>
      </c>
      <c r="E479" s="1" t="str">
        <f>INDEX(Protocol[Mark],MATCH(C479,Protocol[Step],0))</f>
        <v>6Rot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10010004</v>
      </c>
      <c r="H479" s="134">
        <f>Systematic[[#This Row],[SampleVariableLabel]]+100*Systematic[[#This Row],[State]]</f>
        <v>10010704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10</v>
      </c>
      <c r="B480" s="1">
        <f t="shared" si="21"/>
        <v>1</v>
      </c>
      <c r="C480" s="1">
        <f>IF(Systematic[[#This Row],[VariableIndex]]&gt;1,C479,IF(C479+1=StepsPerSubsample,0,C479+1))</f>
        <v>7</v>
      </c>
      <c r="D480" s="1">
        <f t="shared" si="22"/>
        <v>5</v>
      </c>
      <c r="E480" s="1" t="str">
        <f>INDEX(Protocol[Mark],MATCH(C480,Protocol[Step],0))</f>
        <v>6Rot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10010005</v>
      </c>
      <c r="H480" s="134">
        <f>Systematic[[#This Row],[SampleVariableLabel]]+100*Systematic[[#This Row],[State]]</f>
        <v>10010705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10</v>
      </c>
      <c r="B481" s="1">
        <f t="shared" si="21"/>
        <v>1</v>
      </c>
      <c r="C481" s="1">
        <f>IF(Systematic[[#This Row],[VariableIndex]]&gt;1,C480,IF(C480+1=StepsPerSubsample,0,C480+1))</f>
        <v>7</v>
      </c>
      <c r="D481" s="1">
        <f t="shared" si="22"/>
        <v>6</v>
      </c>
      <c r="E481" s="1" t="str">
        <f>INDEX(Protocol[Mark],MATCH(C481,Protocol[Step],0))</f>
        <v>6Rot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10010006</v>
      </c>
      <c r="H481" s="134">
        <f>Systematic[[#This Row],[SampleVariableLabel]]+100*Systematic[[#This Row],[State]]</f>
        <v>10010706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11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1pfi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11010001</v>
      </c>
      <c r="H482" s="134">
        <f>Systematic[[#This Row],[SampleVariableLabel]]+100*Systematic[[#This Row],[State]]</f>
        <v>11010001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11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1pfi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11010002</v>
      </c>
      <c r="H483" s="134">
        <f>Systematic[[#This Row],[SampleVariableLabel]]+100*Systematic[[#This Row],[State]]</f>
        <v>11010002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11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1pfi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11010003</v>
      </c>
      <c r="H484" s="134">
        <f>Systematic[[#This Row],[SampleVariableLabel]]+100*Systematic[[#This Row],[State]]</f>
        <v>11010003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11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1pfi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11010004</v>
      </c>
      <c r="H485" s="134">
        <f>Systematic[[#This Row],[SampleVariableLabel]]+100*Systematic[[#This Row],[State]]</f>
        <v>11010004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11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1pfi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11010005</v>
      </c>
      <c r="H486" s="134">
        <f>Systematic[[#This Row],[SampleVariableLabel]]+100*Systematic[[#This Row],[State]]</f>
        <v>11010005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11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1pfi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11010006</v>
      </c>
      <c r="H487" s="134">
        <f>Systematic[[#This Row],[SampleVariableLabel]]+100*Systematic[[#This Row],[State]]</f>
        <v>11010006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11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1OctM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11010001</v>
      </c>
      <c r="H488" s="134">
        <f>Systematic[[#This Row],[SampleVariableLabel]]+100*Systematic[[#This Row],[State]]</f>
        <v>11010101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11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1OctM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11010002</v>
      </c>
      <c r="H489" s="134">
        <f>Systematic[[#This Row],[SampleVariableLabel]]+100*Systematic[[#This Row],[State]]</f>
        <v>11010102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11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1OctM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11010003</v>
      </c>
      <c r="H490" s="134">
        <f>Systematic[[#This Row],[SampleVariableLabel]]+100*Systematic[[#This Row],[State]]</f>
        <v>11010103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11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1OctM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11010004</v>
      </c>
      <c r="H491" s="134">
        <f>Systematic[[#This Row],[SampleVariableLabel]]+100*Systematic[[#This Row],[State]]</f>
        <v>11010104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11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1OctM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11010005</v>
      </c>
      <c r="H492" s="134">
        <f>Systematic[[#This Row],[SampleVariableLabel]]+100*Systematic[[#This Row],[State]]</f>
        <v>11010105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11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1OctM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11010006</v>
      </c>
      <c r="H493" s="134">
        <f>Systematic[[#This Row],[SampleVariableLabel]]+100*Systematic[[#This Row],[State]]</f>
        <v>11010106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11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2D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11010001</v>
      </c>
      <c r="H494" s="134">
        <f>Systematic[[#This Row],[SampleVariableLabel]]+100*Systematic[[#This Row],[State]]</f>
        <v>11010201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11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2D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11010002</v>
      </c>
      <c r="H495" s="134">
        <f>Systematic[[#This Row],[SampleVariableLabel]]+100*Systematic[[#This Row],[State]]</f>
        <v>11010202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11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2D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11010003</v>
      </c>
      <c r="H496" s="134">
        <f>Systematic[[#This Row],[SampleVariableLabel]]+100*Systematic[[#This Row],[State]]</f>
        <v>11010203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11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2D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11010004</v>
      </c>
      <c r="H497" s="134">
        <f>Systematic[[#This Row],[SampleVariableLabel]]+100*Systematic[[#This Row],[State]]</f>
        <v>11010204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11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2D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11010005</v>
      </c>
      <c r="H498" s="134">
        <f>Systematic[[#This Row],[SampleVariableLabel]]+100*Systematic[[#This Row],[State]]</f>
        <v>11010205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11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2D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11010006</v>
      </c>
      <c r="H499" s="134">
        <f>Systematic[[#This Row],[SampleVariableLabel]]+100*Systematic[[#This Row],[State]]</f>
        <v>11010206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11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2c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11010001</v>
      </c>
      <c r="H500" s="134">
        <f>Systematic[[#This Row],[SampleVariableLabel]]+100*Systematic[[#This Row],[State]]</f>
        <v>11010301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11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2c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11010002</v>
      </c>
      <c r="H501" s="134">
        <f>Systematic[[#This Row],[SampleVariableLabel]]+100*Systematic[[#This Row],[State]]</f>
        <v>11010302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11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2c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11010003</v>
      </c>
      <c r="H502" s="134">
        <f>Systematic[[#This Row],[SampleVariableLabel]]+100*Systematic[[#This Row],[State]]</f>
        <v>11010303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11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2c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11010004</v>
      </c>
      <c r="H503" s="134">
        <f>Systematic[[#This Row],[SampleVariableLabel]]+100*Systematic[[#This Row],[State]]</f>
        <v>11010304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11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2c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11010005</v>
      </c>
      <c r="H504" s="134">
        <f>Systematic[[#This Row],[SampleVariableLabel]]+100*Systematic[[#This Row],[State]]</f>
        <v>11010305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11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2c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11010006</v>
      </c>
      <c r="H505" s="134">
        <f>Systematic[[#This Row],[SampleVariableLabel]]+100*Systematic[[#This Row],[State]]</f>
        <v>11010306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11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3P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11010001</v>
      </c>
      <c r="H506" s="134">
        <f>Systematic[[#This Row],[SampleVariableLabel]]+100*Systematic[[#This Row],[State]]</f>
        <v>11010401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11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3P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11010002</v>
      </c>
      <c r="H507" s="134">
        <f>Systematic[[#This Row],[SampleVariableLabel]]+100*Systematic[[#This Row],[State]]</f>
        <v>11010402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11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3P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11010003</v>
      </c>
      <c r="H508" s="134">
        <f>Systematic[[#This Row],[SampleVariableLabel]]+100*Systematic[[#This Row],[State]]</f>
        <v>11010403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11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3P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11010004</v>
      </c>
      <c r="H509" s="134">
        <f>Systematic[[#This Row],[SampleVariableLabel]]+100*Systematic[[#This Row],[State]]</f>
        <v>11010404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11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3P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11010005</v>
      </c>
      <c r="H510" s="134">
        <f>Systematic[[#This Row],[SampleVariableLabel]]+100*Systematic[[#This Row],[State]]</f>
        <v>11010405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11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3P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11010006</v>
      </c>
      <c r="H511" s="134">
        <f>Systematic[[#This Row],[SampleVariableLabel]]+100*Systematic[[#This Row],[State]]</f>
        <v>11010406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11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4S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11010001</v>
      </c>
      <c r="H512" s="134">
        <f>Systematic[[#This Row],[SampleVariableLabel]]+100*Systematic[[#This Row],[State]]</f>
        <v>11010501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11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4S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11010002</v>
      </c>
      <c r="H513" s="134">
        <f>Systematic[[#This Row],[SampleVariableLabel]]+100*Systematic[[#This Row],[State]]</f>
        <v>11010502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11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4S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11010003</v>
      </c>
      <c r="H514" s="134">
        <f>Systematic[[#This Row],[SampleVariableLabel]]+100*Systematic[[#This Row],[State]]</f>
        <v>11010503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11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4S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11010004</v>
      </c>
      <c r="H515" s="134">
        <f>Systematic[[#This Row],[SampleVariableLabel]]+100*Systematic[[#This Row],[State]]</f>
        <v>11010504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11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4S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11010005</v>
      </c>
      <c r="H516" s="134">
        <f>Systematic[[#This Row],[SampleVariableLabel]]+100*Systematic[[#This Row],[State]]</f>
        <v>11010505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11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4S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11010006</v>
      </c>
      <c r="H517" s="134">
        <f>Systematic[[#This Row],[SampleVariableLabel]]+100*Systematic[[#This Row],[State]]</f>
        <v>11010506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11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5U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11010001</v>
      </c>
      <c r="H518" s="134">
        <f>Systematic[[#This Row],[SampleVariableLabel]]+100*Systematic[[#This Row],[State]]</f>
        <v>11010601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11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5U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11010002</v>
      </c>
      <c r="H519" s="134">
        <f>Systematic[[#This Row],[SampleVariableLabel]]+100*Systematic[[#This Row],[State]]</f>
        <v>11010602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11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5U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11010003</v>
      </c>
      <c r="H520" s="134">
        <f>Systematic[[#This Row],[SampleVariableLabel]]+100*Systematic[[#This Row],[State]]</f>
        <v>11010603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11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5U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11010004</v>
      </c>
      <c r="H521" s="134">
        <f>Systematic[[#This Row],[SampleVariableLabel]]+100*Systematic[[#This Row],[State]]</f>
        <v>11010604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11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5U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11010005</v>
      </c>
      <c r="H522" s="134">
        <f>Systematic[[#This Row],[SampleVariableLabel]]+100*Systematic[[#This Row],[State]]</f>
        <v>11010605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11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5U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11010006</v>
      </c>
      <c r="H523" s="134">
        <f>Systematic[[#This Row],[SampleVariableLabel]]+100*Systematic[[#This Row],[State]]</f>
        <v>11010606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11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6Rot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11010001</v>
      </c>
      <c r="H524" s="134">
        <f>Systematic[[#This Row],[SampleVariableLabel]]+100*Systematic[[#This Row],[State]]</f>
        <v>11010701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11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6Rot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11010002</v>
      </c>
      <c r="H525" s="134">
        <f>Systematic[[#This Row],[SampleVariableLabel]]+100*Systematic[[#This Row],[State]]</f>
        <v>11010702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11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6Rot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11010003</v>
      </c>
      <c r="H526" s="134">
        <f>Systematic[[#This Row],[SampleVariableLabel]]+100*Systematic[[#This Row],[State]]</f>
        <v>11010703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11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6Rot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11010004</v>
      </c>
      <c r="H527" s="134">
        <f>Systematic[[#This Row],[SampleVariableLabel]]+100*Systematic[[#This Row],[State]]</f>
        <v>11010704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11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6Rot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11010005</v>
      </c>
      <c r="H528" s="134">
        <f>Systematic[[#This Row],[SampleVariableLabel]]+100*Systematic[[#This Row],[State]]</f>
        <v>11010705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11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6Rot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11010006</v>
      </c>
      <c r="H529" s="134">
        <f>Systematic[[#This Row],[SampleVariableLabel]]+100*Systematic[[#This Row],[State]]</f>
        <v>11010706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12</v>
      </c>
      <c r="B530" s="1">
        <f t="shared" si="24"/>
        <v>1</v>
      </c>
      <c r="C530" s="1">
        <f>IF(Systematic[[#This Row],[VariableIndex]]&gt;1,C529,IF(C529+1=StepsPerSubsample,0,C529+1))</f>
        <v>0</v>
      </c>
      <c r="D530" s="1">
        <f t="shared" si="25"/>
        <v>1</v>
      </c>
      <c r="E530" s="1" t="str">
        <f>INDEX(Protocol[Mark],MATCH(C530,Protocol[Step],0))</f>
        <v>1pfi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12010001</v>
      </c>
      <c r="H530" s="134">
        <f>Systematic[[#This Row],[SampleVariableLabel]]+100*Systematic[[#This Row],[State]]</f>
        <v>12010001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12</v>
      </c>
      <c r="B531" s="1">
        <f t="shared" si="24"/>
        <v>1</v>
      </c>
      <c r="C531" s="1">
        <f>IF(Systematic[[#This Row],[VariableIndex]]&gt;1,C530,IF(C530+1=StepsPerSubsample,0,C530+1))</f>
        <v>0</v>
      </c>
      <c r="D531" s="1">
        <f t="shared" si="25"/>
        <v>2</v>
      </c>
      <c r="E531" s="1" t="str">
        <f>INDEX(Protocol[Mark],MATCH(C531,Protocol[Step],0))</f>
        <v>1pfi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12010002</v>
      </c>
      <c r="H531" s="134">
        <f>Systematic[[#This Row],[SampleVariableLabel]]+100*Systematic[[#This Row],[State]]</f>
        <v>12010002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12</v>
      </c>
      <c r="B532" s="1">
        <f t="shared" si="24"/>
        <v>1</v>
      </c>
      <c r="C532" s="1">
        <f>IF(Systematic[[#This Row],[VariableIndex]]&gt;1,C531,IF(C531+1=StepsPerSubsample,0,C531+1))</f>
        <v>0</v>
      </c>
      <c r="D532" s="1">
        <f t="shared" si="25"/>
        <v>3</v>
      </c>
      <c r="E532" s="1" t="str">
        <f>INDEX(Protocol[Mark],MATCH(C532,Protocol[Step],0))</f>
        <v>1pfi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12010003</v>
      </c>
      <c r="H532" s="134">
        <f>Systematic[[#This Row],[SampleVariableLabel]]+100*Systematic[[#This Row],[State]]</f>
        <v>12010003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12</v>
      </c>
      <c r="B533" s="1">
        <f t="shared" si="24"/>
        <v>1</v>
      </c>
      <c r="C533" s="1">
        <f>IF(Systematic[[#This Row],[VariableIndex]]&gt;1,C532,IF(C532+1=StepsPerSubsample,0,C532+1))</f>
        <v>0</v>
      </c>
      <c r="D533" s="1">
        <f t="shared" si="25"/>
        <v>4</v>
      </c>
      <c r="E533" s="1" t="str">
        <f>INDEX(Protocol[Mark],MATCH(C533,Protocol[Step],0))</f>
        <v>1pfi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12010004</v>
      </c>
      <c r="H533" s="134">
        <f>Systematic[[#This Row],[SampleVariableLabel]]+100*Systematic[[#This Row],[State]]</f>
        <v>12010004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12</v>
      </c>
      <c r="B534" s="1">
        <f t="shared" si="24"/>
        <v>1</v>
      </c>
      <c r="C534" s="1">
        <f>IF(Systematic[[#This Row],[VariableIndex]]&gt;1,C533,IF(C533+1=StepsPerSubsample,0,C533+1))</f>
        <v>0</v>
      </c>
      <c r="D534" s="1">
        <f t="shared" si="25"/>
        <v>5</v>
      </c>
      <c r="E534" s="1" t="str">
        <f>INDEX(Protocol[Mark],MATCH(C534,Protocol[Step],0))</f>
        <v>1pfi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12010005</v>
      </c>
      <c r="H534" s="134">
        <f>Systematic[[#This Row],[SampleVariableLabel]]+100*Systematic[[#This Row],[State]]</f>
        <v>12010005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12</v>
      </c>
      <c r="B535" s="1">
        <f t="shared" si="24"/>
        <v>1</v>
      </c>
      <c r="C535" s="1">
        <f>IF(Systematic[[#This Row],[VariableIndex]]&gt;1,C534,IF(C534+1=StepsPerSubsample,0,C534+1))</f>
        <v>0</v>
      </c>
      <c r="D535" s="1">
        <f t="shared" si="25"/>
        <v>6</v>
      </c>
      <c r="E535" s="1" t="str">
        <f>INDEX(Protocol[Mark],MATCH(C535,Protocol[Step],0))</f>
        <v>1pfi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12010006</v>
      </c>
      <c r="H535" s="134">
        <f>Systematic[[#This Row],[SampleVariableLabel]]+100*Systematic[[#This Row],[State]]</f>
        <v>12010006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12</v>
      </c>
      <c r="B536" s="1">
        <f t="shared" si="24"/>
        <v>1</v>
      </c>
      <c r="C536" s="1">
        <f>IF(Systematic[[#This Row],[VariableIndex]]&gt;1,C535,IF(C535+1=StepsPerSubsample,0,C535+1))</f>
        <v>1</v>
      </c>
      <c r="D536" s="1">
        <f t="shared" si="25"/>
        <v>1</v>
      </c>
      <c r="E536" s="1" t="str">
        <f>INDEX(Protocol[Mark],MATCH(C536,Protocol[Step],0))</f>
        <v>1OctM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12010001</v>
      </c>
      <c r="H536" s="134">
        <f>Systematic[[#This Row],[SampleVariableLabel]]+100*Systematic[[#This Row],[State]]</f>
        <v>12010101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12</v>
      </c>
      <c r="B537" s="1">
        <f t="shared" si="24"/>
        <v>1</v>
      </c>
      <c r="C537" s="1">
        <f>IF(Systematic[[#This Row],[VariableIndex]]&gt;1,C536,IF(C536+1=StepsPerSubsample,0,C536+1))</f>
        <v>1</v>
      </c>
      <c r="D537" s="1">
        <f t="shared" si="25"/>
        <v>2</v>
      </c>
      <c r="E537" s="1" t="str">
        <f>INDEX(Protocol[Mark],MATCH(C537,Protocol[Step],0))</f>
        <v>1OctM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12010002</v>
      </c>
      <c r="H537" s="134">
        <f>Systematic[[#This Row],[SampleVariableLabel]]+100*Systematic[[#This Row],[State]]</f>
        <v>12010102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12</v>
      </c>
      <c r="B538" s="1">
        <f t="shared" si="24"/>
        <v>1</v>
      </c>
      <c r="C538" s="1">
        <f>IF(Systematic[[#This Row],[VariableIndex]]&gt;1,C537,IF(C537+1=StepsPerSubsample,0,C537+1))</f>
        <v>1</v>
      </c>
      <c r="D538" s="1">
        <f t="shared" si="25"/>
        <v>3</v>
      </c>
      <c r="E538" s="1" t="str">
        <f>INDEX(Protocol[Mark],MATCH(C538,Protocol[Step],0))</f>
        <v>1OctM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12010003</v>
      </c>
      <c r="H538" s="134">
        <f>Systematic[[#This Row],[SampleVariableLabel]]+100*Systematic[[#This Row],[State]]</f>
        <v>12010103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12</v>
      </c>
      <c r="B539" s="1">
        <f t="shared" si="24"/>
        <v>1</v>
      </c>
      <c r="C539" s="1">
        <f>IF(Systematic[[#This Row],[VariableIndex]]&gt;1,C538,IF(C538+1=StepsPerSubsample,0,C538+1))</f>
        <v>1</v>
      </c>
      <c r="D539" s="1">
        <f t="shared" si="25"/>
        <v>4</v>
      </c>
      <c r="E539" s="1" t="str">
        <f>INDEX(Protocol[Mark],MATCH(C539,Protocol[Step],0))</f>
        <v>1OctM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12010004</v>
      </c>
      <c r="H539" s="134">
        <f>Systematic[[#This Row],[SampleVariableLabel]]+100*Systematic[[#This Row],[State]]</f>
        <v>12010104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12</v>
      </c>
      <c r="B540" s="1">
        <f t="shared" si="24"/>
        <v>1</v>
      </c>
      <c r="C540" s="1">
        <f>IF(Systematic[[#This Row],[VariableIndex]]&gt;1,C539,IF(C539+1=StepsPerSubsample,0,C539+1))</f>
        <v>1</v>
      </c>
      <c r="D540" s="1">
        <f t="shared" si="25"/>
        <v>5</v>
      </c>
      <c r="E540" s="1" t="str">
        <f>INDEX(Protocol[Mark],MATCH(C540,Protocol[Step],0))</f>
        <v>1OctM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12010005</v>
      </c>
      <c r="H540" s="134">
        <f>Systematic[[#This Row],[SampleVariableLabel]]+100*Systematic[[#This Row],[State]]</f>
        <v>12010105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12</v>
      </c>
      <c r="B541" s="1">
        <f t="shared" si="24"/>
        <v>1</v>
      </c>
      <c r="C541" s="1">
        <f>IF(Systematic[[#This Row],[VariableIndex]]&gt;1,C540,IF(C540+1=StepsPerSubsample,0,C540+1))</f>
        <v>1</v>
      </c>
      <c r="D541" s="1">
        <f t="shared" si="25"/>
        <v>6</v>
      </c>
      <c r="E541" s="1" t="str">
        <f>INDEX(Protocol[Mark],MATCH(C541,Protocol[Step],0))</f>
        <v>1OctM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12010006</v>
      </c>
      <c r="H541" s="134">
        <f>Systematic[[#This Row],[SampleVariableLabel]]+100*Systematic[[#This Row],[State]]</f>
        <v>12010106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12</v>
      </c>
      <c r="B542" s="1">
        <f t="shared" si="24"/>
        <v>1</v>
      </c>
      <c r="C542" s="1">
        <f>IF(Systematic[[#This Row],[VariableIndex]]&gt;1,C541,IF(C541+1=StepsPerSubsample,0,C541+1))</f>
        <v>2</v>
      </c>
      <c r="D542" s="1">
        <f t="shared" si="25"/>
        <v>1</v>
      </c>
      <c r="E542" s="1" t="str">
        <f>INDEX(Protocol[Mark],MATCH(C542,Protocol[Step],0))</f>
        <v>2D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12010001</v>
      </c>
      <c r="H542" s="134">
        <f>Systematic[[#This Row],[SampleVariableLabel]]+100*Systematic[[#This Row],[State]]</f>
        <v>12010201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12</v>
      </c>
      <c r="B543" s="1">
        <f t="shared" si="24"/>
        <v>1</v>
      </c>
      <c r="C543" s="1">
        <f>IF(Systematic[[#This Row],[VariableIndex]]&gt;1,C542,IF(C542+1=StepsPerSubsample,0,C542+1))</f>
        <v>2</v>
      </c>
      <c r="D543" s="1">
        <f t="shared" si="25"/>
        <v>2</v>
      </c>
      <c r="E543" s="1" t="str">
        <f>INDEX(Protocol[Mark],MATCH(C543,Protocol[Step],0))</f>
        <v>2D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12010002</v>
      </c>
      <c r="H543" s="134">
        <f>Systematic[[#This Row],[SampleVariableLabel]]+100*Systematic[[#This Row],[State]]</f>
        <v>12010202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12</v>
      </c>
      <c r="B544" s="1">
        <f t="shared" si="24"/>
        <v>1</v>
      </c>
      <c r="C544" s="1">
        <f>IF(Systematic[[#This Row],[VariableIndex]]&gt;1,C543,IF(C543+1=StepsPerSubsample,0,C543+1))</f>
        <v>2</v>
      </c>
      <c r="D544" s="1">
        <f t="shared" si="25"/>
        <v>3</v>
      </c>
      <c r="E544" s="1" t="str">
        <f>INDEX(Protocol[Mark],MATCH(C544,Protocol[Step],0))</f>
        <v>2D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12010003</v>
      </c>
      <c r="H544" s="134">
        <f>Systematic[[#This Row],[SampleVariableLabel]]+100*Systematic[[#This Row],[State]]</f>
        <v>12010203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12</v>
      </c>
      <c r="B545" s="1">
        <f t="shared" si="24"/>
        <v>1</v>
      </c>
      <c r="C545" s="1">
        <f>IF(Systematic[[#This Row],[VariableIndex]]&gt;1,C544,IF(C544+1=StepsPerSubsample,0,C544+1))</f>
        <v>2</v>
      </c>
      <c r="D545" s="1">
        <f t="shared" si="25"/>
        <v>4</v>
      </c>
      <c r="E545" s="1" t="str">
        <f>INDEX(Protocol[Mark],MATCH(C545,Protocol[Step],0))</f>
        <v>2D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12010004</v>
      </c>
      <c r="H545" s="134">
        <f>Systematic[[#This Row],[SampleVariableLabel]]+100*Systematic[[#This Row],[State]]</f>
        <v>12010204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12</v>
      </c>
      <c r="B546" s="1">
        <f t="shared" si="24"/>
        <v>1</v>
      </c>
      <c r="C546" s="1">
        <f>IF(Systematic[[#This Row],[VariableIndex]]&gt;1,C545,IF(C545+1=StepsPerSubsample,0,C545+1))</f>
        <v>2</v>
      </c>
      <c r="D546" s="1">
        <f t="shared" si="25"/>
        <v>5</v>
      </c>
      <c r="E546" s="1" t="str">
        <f>INDEX(Protocol[Mark],MATCH(C546,Protocol[Step],0))</f>
        <v>2D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12010005</v>
      </c>
      <c r="H546" s="134">
        <f>Systematic[[#This Row],[SampleVariableLabel]]+100*Systematic[[#This Row],[State]]</f>
        <v>12010205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12</v>
      </c>
      <c r="B547" s="1">
        <f t="shared" si="24"/>
        <v>1</v>
      </c>
      <c r="C547" s="1">
        <f>IF(Systematic[[#This Row],[VariableIndex]]&gt;1,C546,IF(C546+1=StepsPerSubsample,0,C546+1))</f>
        <v>2</v>
      </c>
      <c r="D547" s="1">
        <f t="shared" si="25"/>
        <v>6</v>
      </c>
      <c r="E547" s="1" t="str">
        <f>INDEX(Protocol[Mark],MATCH(C547,Protocol[Step],0))</f>
        <v>2D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12010006</v>
      </c>
      <c r="H547" s="134">
        <f>Systematic[[#This Row],[SampleVariableLabel]]+100*Systematic[[#This Row],[State]]</f>
        <v>12010206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12</v>
      </c>
      <c r="B548" s="1">
        <f t="shared" si="24"/>
        <v>1</v>
      </c>
      <c r="C548" s="1">
        <f>IF(Systematic[[#This Row],[VariableIndex]]&gt;1,C547,IF(C547+1=StepsPerSubsample,0,C547+1))</f>
        <v>3</v>
      </c>
      <c r="D548" s="1">
        <f t="shared" si="25"/>
        <v>1</v>
      </c>
      <c r="E548" s="1" t="str">
        <f>INDEX(Protocol[Mark],MATCH(C548,Protocol[Step],0))</f>
        <v>2c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12010001</v>
      </c>
      <c r="H548" s="134">
        <f>Systematic[[#This Row],[SampleVariableLabel]]+100*Systematic[[#This Row],[State]]</f>
        <v>12010301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12</v>
      </c>
      <c r="B549" s="1">
        <f t="shared" si="24"/>
        <v>1</v>
      </c>
      <c r="C549" s="1">
        <f>IF(Systematic[[#This Row],[VariableIndex]]&gt;1,C548,IF(C548+1=StepsPerSubsample,0,C548+1))</f>
        <v>3</v>
      </c>
      <c r="D549" s="1">
        <f t="shared" si="25"/>
        <v>2</v>
      </c>
      <c r="E549" s="1" t="str">
        <f>INDEX(Protocol[Mark],MATCH(C549,Protocol[Step],0))</f>
        <v>2c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12010002</v>
      </c>
      <c r="H549" s="134">
        <f>Systematic[[#This Row],[SampleVariableLabel]]+100*Systematic[[#This Row],[State]]</f>
        <v>12010302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12</v>
      </c>
      <c r="B550" s="1">
        <f t="shared" si="24"/>
        <v>1</v>
      </c>
      <c r="C550" s="1">
        <f>IF(Systematic[[#This Row],[VariableIndex]]&gt;1,C549,IF(C549+1=StepsPerSubsample,0,C549+1))</f>
        <v>3</v>
      </c>
      <c r="D550" s="1">
        <f t="shared" si="25"/>
        <v>3</v>
      </c>
      <c r="E550" s="1" t="str">
        <f>INDEX(Protocol[Mark],MATCH(C550,Protocol[Step],0))</f>
        <v>2c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12010003</v>
      </c>
      <c r="H550" s="134">
        <f>Systematic[[#This Row],[SampleVariableLabel]]+100*Systematic[[#This Row],[State]]</f>
        <v>12010303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12</v>
      </c>
      <c r="B551" s="1">
        <f t="shared" si="24"/>
        <v>1</v>
      </c>
      <c r="C551" s="1">
        <f>IF(Systematic[[#This Row],[VariableIndex]]&gt;1,C550,IF(C550+1=StepsPerSubsample,0,C550+1))</f>
        <v>3</v>
      </c>
      <c r="D551" s="1">
        <f t="shared" si="25"/>
        <v>4</v>
      </c>
      <c r="E551" s="1" t="str">
        <f>INDEX(Protocol[Mark],MATCH(C551,Protocol[Step],0))</f>
        <v>2c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12010004</v>
      </c>
      <c r="H551" s="134">
        <f>Systematic[[#This Row],[SampleVariableLabel]]+100*Systematic[[#This Row],[State]]</f>
        <v>12010304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12</v>
      </c>
      <c r="B552" s="1">
        <f t="shared" si="24"/>
        <v>1</v>
      </c>
      <c r="C552" s="1">
        <f>IF(Systematic[[#This Row],[VariableIndex]]&gt;1,C551,IF(C551+1=StepsPerSubsample,0,C551+1))</f>
        <v>3</v>
      </c>
      <c r="D552" s="1">
        <f t="shared" si="25"/>
        <v>5</v>
      </c>
      <c r="E552" s="1" t="str">
        <f>INDEX(Protocol[Mark],MATCH(C552,Protocol[Step],0))</f>
        <v>2c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12010005</v>
      </c>
      <c r="H552" s="134">
        <f>Systematic[[#This Row],[SampleVariableLabel]]+100*Systematic[[#This Row],[State]]</f>
        <v>12010305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12</v>
      </c>
      <c r="B553" s="1">
        <f t="shared" si="24"/>
        <v>1</v>
      </c>
      <c r="C553" s="1">
        <f>IF(Systematic[[#This Row],[VariableIndex]]&gt;1,C552,IF(C552+1=StepsPerSubsample,0,C552+1))</f>
        <v>3</v>
      </c>
      <c r="D553" s="1">
        <f t="shared" si="25"/>
        <v>6</v>
      </c>
      <c r="E553" s="1" t="str">
        <f>INDEX(Protocol[Mark],MATCH(C553,Protocol[Step],0))</f>
        <v>2c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12010006</v>
      </c>
      <c r="H553" s="134">
        <f>Systematic[[#This Row],[SampleVariableLabel]]+100*Systematic[[#This Row],[State]]</f>
        <v>12010306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12</v>
      </c>
      <c r="B554" s="1">
        <f t="shared" si="24"/>
        <v>1</v>
      </c>
      <c r="C554" s="1">
        <f>IF(Systematic[[#This Row],[VariableIndex]]&gt;1,C553,IF(C553+1=StepsPerSubsample,0,C553+1))</f>
        <v>4</v>
      </c>
      <c r="D554" s="1">
        <f t="shared" si="25"/>
        <v>1</v>
      </c>
      <c r="E554" s="1" t="str">
        <f>INDEX(Protocol[Mark],MATCH(C554,Protocol[Step],0))</f>
        <v>3P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12010001</v>
      </c>
      <c r="H554" s="134">
        <f>Systematic[[#This Row],[SampleVariableLabel]]+100*Systematic[[#This Row],[State]]</f>
        <v>12010401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12</v>
      </c>
      <c r="B555" s="1">
        <f t="shared" si="24"/>
        <v>1</v>
      </c>
      <c r="C555" s="1">
        <f>IF(Systematic[[#This Row],[VariableIndex]]&gt;1,C554,IF(C554+1=StepsPerSubsample,0,C554+1))</f>
        <v>4</v>
      </c>
      <c r="D555" s="1">
        <f t="shared" si="25"/>
        <v>2</v>
      </c>
      <c r="E555" s="1" t="str">
        <f>INDEX(Protocol[Mark],MATCH(C555,Protocol[Step],0))</f>
        <v>3P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12010002</v>
      </c>
      <c r="H555" s="134">
        <f>Systematic[[#This Row],[SampleVariableLabel]]+100*Systematic[[#This Row],[State]]</f>
        <v>12010402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12</v>
      </c>
      <c r="B556" s="1">
        <f t="shared" si="24"/>
        <v>1</v>
      </c>
      <c r="C556" s="1">
        <f>IF(Systematic[[#This Row],[VariableIndex]]&gt;1,C555,IF(C555+1=StepsPerSubsample,0,C555+1))</f>
        <v>4</v>
      </c>
      <c r="D556" s="1">
        <f t="shared" si="25"/>
        <v>3</v>
      </c>
      <c r="E556" s="1" t="str">
        <f>INDEX(Protocol[Mark],MATCH(C556,Protocol[Step],0))</f>
        <v>3P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12010003</v>
      </c>
      <c r="H556" s="134">
        <f>Systematic[[#This Row],[SampleVariableLabel]]+100*Systematic[[#This Row],[State]]</f>
        <v>12010403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12</v>
      </c>
      <c r="B557" s="1">
        <f t="shared" si="24"/>
        <v>1</v>
      </c>
      <c r="C557" s="1">
        <f>IF(Systematic[[#This Row],[VariableIndex]]&gt;1,C556,IF(C556+1=StepsPerSubsample,0,C556+1))</f>
        <v>4</v>
      </c>
      <c r="D557" s="1">
        <f t="shared" si="25"/>
        <v>4</v>
      </c>
      <c r="E557" s="1" t="str">
        <f>INDEX(Protocol[Mark],MATCH(C557,Protocol[Step],0))</f>
        <v>3P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12010004</v>
      </c>
      <c r="H557" s="134">
        <f>Systematic[[#This Row],[SampleVariableLabel]]+100*Systematic[[#This Row],[State]]</f>
        <v>12010404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12</v>
      </c>
      <c r="B558" s="1">
        <f t="shared" si="24"/>
        <v>1</v>
      </c>
      <c r="C558" s="1">
        <f>IF(Systematic[[#This Row],[VariableIndex]]&gt;1,C557,IF(C557+1=StepsPerSubsample,0,C557+1))</f>
        <v>4</v>
      </c>
      <c r="D558" s="1">
        <f t="shared" si="25"/>
        <v>5</v>
      </c>
      <c r="E558" s="1" t="str">
        <f>INDEX(Protocol[Mark],MATCH(C558,Protocol[Step],0))</f>
        <v>3P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12010005</v>
      </c>
      <c r="H558" s="134">
        <f>Systematic[[#This Row],[SampleVariableLabel]]+100*Systematic[[#This Row],[State]]</f>
        <v>12010405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12</v>
      </c>
      <c r="B559" s="1">
        <f t="shared" si="24"/>
        <v>1</v>
      </c>
      <c r="C559" s="1">
        <f>IF(Systematic[[#This Row],[VariableIndex]]&gt;1,C558,IF(C558+1=StepsPerSubsample,0,C558+1))</f>
        <v>4</v>
      </c>
      <c r="D559" s="1">
        <f t="shared" si="25"/>
        <v>6</v>
      </c>
      <c r="E559" s="1" t="str">
        <f>INDEX(Protocol[Mark],MATCH(C559,Protocol[Step],0))</f>
        <v>3P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12010006</v>
      </c>
      <c r="H559" s="134">
        <f>Systematic[[#This Row],[SampleVariableLabel]]+100*Systematic[[#This Row],[State]]</f>
        <v>12010406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12</v>
      </c>
      <c r="B560" s="1">
        <f t="shared" si="24"/>
        <v>1</v>
      </c>
      <c r="C560" s="1">
        <f>IF(Systematic[[#This Row],[VariableIndex]]&gt;1,C559,IF(C559+1=StepsPerSubsample,0,C559+1))</f>
        <v>5</v>
      </c>
      <c r="D560" s="1">
        <f t="shared" si="25"/>
        <v>1</v>
      </c>
      <c r="E560" s="1" t="str">
        <f>INDEX(Protocol[Mark],MATCH(C560,Protocol[Step],0))</f>
        <v>4S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12010001</v>
      </c>
      <c r="H560" s="134">
        <f>Systematic[[#This Row],[SampleVariableLabel]]+100*Systematic[[#This Row],[State]]</f>
        <v>12010501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12</v>
      </c>
      <c r="B561" s="1">
        <f t="shared" si="24"/>
        <v>1</v>
      </c>
      <c r="C561" s="1">
        <f>IF(Systematic[[#This Row],[VariableIndex]]&gt;1,C560,IF(C560+1=StepsPerSubsample,0,C560+1))</f>
        <v>5</v>
      </c>
      <c r="D561" s="1">
        <f t="shared" si="25"/>
        <v>2</v>
      </c>
      <c r="E561" s="1" t="str">
        <f>INDEX(Protocol[Mark],MATCH(C561,Protocol[Step],0))</f>
        <v>4S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12010002</v>
      </c>
      <c r="H561" s="134">
        <f>Systematic[[#This Row],[SampleVariableLabel]]+100*Systematic[[#This Row],[State]]</f>
        <v>12010502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12</v>
      </c>
      <c r="B562" s="1">
        <f t="shared" si="24"/>
        <v>1</v>
      </c>
      <c r="C562" s="1">
        <f>IF(Systematic[[#This Row],[VariableIndex]]&gt;1,C561,IF(C561+1=StepsPerSubsample,0,C561+1))</f>
        <v>5</v>
      </c>
      <c r="D562" s="1">
        <f t="shared" si="25"/>
        <v>3</v>
      </c>
      <c r="E562" s="1" t="str">
        <f>INDEX(Protocol[Mark],MATCH(C562,Protocol[Step],0))</f>
        <v>4S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12010003</v>
      </c>
      <c r="H562" s="134">
        <f>Systematic[[#This Row],[SampleVariableLabel]]+100*Systematic[[#This Row],[State]]</f>
        <v>12010503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12</v>
      </c>
      <c r="B563" s="1">
        <f t="shared" si="24"/>
        <v>1</v>
      </c>
      <c r="C563" s="1">
        <f>IF(Systematic[[#This Row],[VariableIndex]]&gt;1,C562,IF(C562+1=StepsPerSubsample,0,C562+1))</f>
        <v>5</v>
      </c>
      <c r="D563" s="1">
        <f t="shared" si="25"/>
        <v>4</v>
      </c>
      <c r="E563" s="1" t="str">
        <f>INDEX(Protocol[Mark],MATCH(C563,Protocol[Step],0))</f>
        <v>4S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12010004</v>
      </c>
      <c r="H563" s="134">
        <f>Systematic[[#This Row],[SampleVariableLabel]]+100*Systematic[[#This Row],[State]]</f>
        <v>12010504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12</v>
      </c>
      <c r="B564" s="1">
        <f t="shared" si="24"/>
        <v>1</v>
      </c>
      <c r="C564" s="1">
        <f>IF(Systematic[[#This Row],[VariableIndex]]&gt;1,C563,IF(C563+1=StepsPerSubsample,0,C563+1))</f>
        <v>5</v>
      </c>
      <c r="D564" s="1">
        <f t="shared" si="25"/>
        <v>5</v>
      </c>
      <c r="E564" s="1" t="str">
        <f>INDEX(Protocol[Mark],MATCH(C564,Protocol[Step],0))</f>
        <v>4S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12010005</v>
      </c>
      <c r="H564" s="134">
        <f>Systematic[[#This Row],[SampleVariableLabel]]+100*Systematic[[#This Row],[State]]</f>
        <v>12010505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12</v>
      </c>
      <c r="B565" s="1">
        <f t="shared" si="24"/>
        <v>1</v>
      </c>
      <c r="C565" s="1">
        <f>IF(Systematic[[#This Row],[VariableIndex]]&gt;1,C564,IF(C564+1=StepsPerSubsample,0,C564+1))</f>
        <v>5</v>
      </c>
      <c r="D565" s="1">
        <f t="shared" si="25"/>
        <v>6</v>
      </c>
      <c r="E565" s="1" t="str">
        <f>INDEX(Protocol[Mark],MATCH(C565,Protocol[Step],0))</f>
        <v>4S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12010006</v>
      </c>
      <c r="H565" s="134">
        <f>Systematic[[#This Row],[SampleVariableLabel]]+100*Systematic[[#This Row],[State]]</f>
        <v>12010506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12</v>
      </c>
      <c r="B566" s="1">
        <f t="shared" si="24"/>
        <v>1</v>
      </c>
      <c r="C566" s="1">
        <f>IF(Systematic[[#This Row],[VariableIndex]]&gt;1,C565,IF(C565+1=StepsPerSubsample,0,C565+1))</f>
        <v>6</v>
      </c>
      <c r="D566" s="1">
        <f t="shared" si="25"/>
        <v>1</v>
      </c>
      <c r="E566" s="1" t="str">
        <f>INDEX(Protocol[Mark],MATCH(C566,Protocol[Step],0))</f>
        <v>5U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12010001</v>
      </c>
      <c r="H566" s="134">
        <f>Systematic[[#This Row],[SampleVariableLabel]]+100*Systematic[[#This Row],[State]]</f>
        <v>12010601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12</v>
      </c>
      <c r="B567" s="1">
        <f t="shared" si="24"/>
        <v>1</v>
      </c>
      <c r="C567" s="1">
        <f>IF(Systematic[[#This Row],[VariableIndex]]&gt;1,C566,IF(C566+1=StepsPerSubsample,0,C566+1))</f>
        <v>6</v>
      </c>
      <c r="D567" s="1">
        <f t="shared" si="25"/>
        <v>2</v>
      </c>
      <c r="E567" s="1" t="str">
        <f>INDEX(Protocol[Mark],MATCH(C567,Protocol[Step],0))</f>
        <v>5U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12010002</v>
      </c>
      <c r="H567" s="134">
        <f>Systematic[[#This Row],[SampleVariableLabel]]+100*Systematic[[#This Row],[State]]</f>
        <v>12010602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12</v>
      </c>
      <c r="B568" s="1">
        <f t="shared" si="24"/>
        <v>1</v>
      </c>
      <c r="C568" s="1">
        <f>IF(Systematic[[#This Row],[VariableIndex]]&gt;1,C567,IF(C567+1=StepsPerSubsample,0,C567+1))</f>
        <v>6</v>
      </c>
      <c r="D568" s="1">
        <f t="shared" si="25"/>
        <v>3</v>
      </c>
      <c r="E568" s="1" t="str">
        <f>INDEX(Protocol[Mark],MATCH(C568,Protocol[Step],0))</f>
        <v>5U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12010003</v>
      </c>
      <c r="H568" s="134">
        <f>Systematic[[#This Row],[SampleVariableLabel]]+100*Systematic[[#This Row],[State]]</f>
        <v>12010603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12</v>
      </c>
      <c r="B569" s="1">
        <f t="shared" si="24"/>
        <v>1</v>
      </c>
      <c r="C569" s="1">
        <f>IF(Systematic[[#This Row],[VariableIndex]]&gt;1,C568,IF(C568+1=StepsPerSubsample,0,C568+1))</f>
        <v>6</v>
      </c>
      <c r="D569" s="1">
        <f t="shared" si="25"/>
        <v>4</v>
      </c>
      <c r="E569" s="1" t="str">
        <f>INDEX(Protocol[Mark],MATCH(C569,Protocol[Step],0))</f>
        <v>5U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12010004</v>
      </c>
      <c r="H569" s="134">
        <f>Systematic[[#This Row],[SampleVariableLabel]]+100*Systematic[[#This Row],[State]]</f>
        <v>12010604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12</v>
      </c>
      <c r="B570" s="1">
        <f t="shared" si="24"/>
        <v>1</v>
      </c>
      <c r="C570" s="1">
        <f>IF(Systematic[[#This Row],[VariableIndex]]&gt;1,C569,IF(C569+1=StepsPerSubsample,0,C569+1))</f>
        <v>6</v>
      </c>
      <c r="D570" s="1">
        <f t="shared" si="25"/>
        <v>5</v>
      </c>
      <c r="E570" s="1" t="str">
        <f>INDEX(Protocol[Mark],MATCH(C570,Protocol[Step],0))</f>
        <v>5U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12010005</v>
      </c>
      <c r="H570" s="134">
        <f>Systematic[[#This Row],[SampleVariableLabel]]+100*Systematic[[#This Row],[State]]</f>
        <v>12010605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12</v>
      </c>
      <c r="B571" s="1">
        <f t="shared" si="24"/>
        <v>1</v>
      </c>
      <c r="C571" s="1">
        <f>IF(Systematic[[#This Row],[VariableIndex]]&gt;1,C570,IF(C570+1=StepsPerSubsample,0,C570+1))</f>
        <v>6</v>
      </c>
      <c r="D571" s="1">
        <f t="shared" si="25"/>
        <v>6</v>
      </c>
      <c r="E571" s="1" t="str">
        <f>INDEX(Protocol[Mark],MATCH(C571,Protocol[Step],0))</f>
        <v>5U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12010006</v>
      </c>
      <c r="H571" s="134">
        <f>Systematic[[#This Row],[SampleVariableLabel]]+100*Systematic[[#This Row],[State]]</f>
        <v>12010606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12</v>
      </c>
      <c r="B572" s="1">
        <f t="shared" si="24"/>
        <v>1</v>
      </c>
      <c r="C572" s="1">
        <f>IF(Systematic[[#This Row],[VariableIndex]]&gt;1,C571,IF(C571+1=StepsPerSubsample,0,C571+1))</f>
        <v>7</v>
      </c>
      <c r="D572" s="1">
        <f t="shared" si="25"/>
        <v>1</v>
      </c>
      <c r="E572" s="1" t="str">
        <f>INDEX(Protocol[Mark],MATCH(C572,Protocol[Step],0))</f>
        <v>6Rot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12010001</v>
      </c>
      <c r="H572" s="134">
        <f>Systematic[[#This Row],[SampleVariableLabel]]+100*Systematic[[#This Row],[State]]</f>
        <v>12010701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12</v>
      </c>
      <c r="B573" s="1">
        <f t="shared" si="24"/>
        <v>1</v>
      </c>
      <c r="C573" s="1">
        <f>IF(Systematic[[#This Row],[VariableIndex]]&gt;1,C572,IF(C572+1=StepsPerSubsample,0,C572+1))</f>
        <v>7</v>
      </c>
      <c r="D573" s="1">
        <f t="shared" si="25"/>
        <v>2</v>
      </c>
      <c r="E573" s="1" t="str">
        <f>INDEX(Protocol[Mark],MATCH(C573,Protocol[Step],0))</f>
        <v>6Rot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12010002</v>
      </c>
      <c r="H573" s="134">
        <f>Systematic[[#This Row],[SampleVariableLabel]]+100*Systematic[[#This Row],[State]]</f>
        <v>12010702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12</v>
      </c>
      <c r="B574" s="1">
        <f t="shared" si="24"/>
        <v>1</v>
      </c>
      <c r="C574" s="1">
        <f>IF(Systematic[[#This Row],[VariableIndex]]&gt;1,C573,IF(C573+1=StepsPerSubsample,0,C573+1))</f>
        <v>7</v>
      </c>
      <c r="D574" s="1">
        <f t="shared" si="25"/>
        <v>3</v>
      </c>
      <c r="E574" s="1" t="str">
        <f>INDEX(Protocol[Mark],MATCH(C574,Protocol[Step],0))</f>
        <v>6Rot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12010003</v>
      </c>
      <c r="H574" s="134">
        <f>Systematic[[#This Row],[SampleVariableLabel]]+100*Systematic[[#This Row],[State]]</f>
        <v>12010703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12</v>
      </c>
      <c r="B575" s="1">
        <f t="shared" si="24"/>
        <v>1</v>
      </c>
      <c r="C575" s="1">
        <f>IF(Systematic[[#This Row],[VariableIndex]]&gt;1,C574,IF(C574+1=StepsPerSubsample,0,C574+1))</f>
        <v>7</v>
      </c>
      <c r="D575" s="1">
        <f t="shared" si="25"/>
        <v>4</v>
      </c>
      <c r="E575" s="1" t="str">
        <f>INDEX(Protocol[Mark],MATCH(C575,Protocol[Step],0))</f>
        <v>6Rot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12010004</v>
      </c>
      <c r="H575" s="134">
        <f>Systematic[[#This Row],[SampleVariableLabel]]+100*Systematic[[#This Row],[State]]</f>
        <v>12010704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12</v>
      </c>
      <c r="B576" s="1">
        <f t="shared" si="24"/>
        <v>1</v>
      </c>
      <c r="C576" s="1">
        <f>IF(Systematic[[#This Row],[VariableIndex]]&gt;1,C575,IF(C575+1=StepsPerSubsample,0,C575+1))</f>
        <v>7</v>
      </c>
      <c r="D576" s="1">
        <f t="shared" si="25"/>
        <v>5</v>
      </c>
      <c r="E576" s="1" t="str">
        <f>INDEX(Protocol[Mark],MATCH(C576,Protocol[Step],0))</f>
        <v>6Rot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12010005</v>
      </c>
      <c r="H576" s="134">
        <f>Systematic[[#This Row],[SampleVariableLabel]]+100*Systematic[[#This Row],[State]]</f>
        <v>12010705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12</v>
      </c>
      <c r="B577" s="1">
        <f t="shared" si="24"/>
        <v>1</v>
      </c>
      <c r="C577" s="1">
        <f>IF(Systematic[[#This Row],[VariableIndex]]&gt;1,C576,IF(C576+1=StepsPerSubsample,0,C576+1))</f>
        <v>7</v>
      </c>
      <c r="D577" s="1">
        <f t="shared" si="25"/>
        <v>6</v>
      </c>
      <c r="E577" s="1" t="str">
        <f>INDEX(Protocol[Mark],MATCH(C577,Protocol[Step],0))</f>
        <v>6Rot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12010006</v>
      </c>
      <c r="H577" s="134">
        <f>Systematic[[#This Row],[SampleVariableLabel]]+100*Systematic[[#This Row],[State]]</f>
        <v>12010706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13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1pfi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13010001</v>
      </c>
      <c r="H578" s="134">
        <f>Systematic[[#This Row],[SampleVariableLabel]]+100*Systematic[[#This Row],[State]]</f>
        <v>13010001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13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1pfi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13010002</v>
      </c>
      <c r="H579" s="134">
        <f>Systematic[[#This Row],[SampleVariableLabel]]+100*Systematic[[#This Row],[State]]</f>
        <v>13010002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13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1pfi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13010003</v>
      </c>
      <c r="H580" s="134">
        <f>Systematic[[#This Row],[SampleVariableLabel]]+100*Systematic[[#This Row],[State]]</f>
        <v>13010003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13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1pfi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13010004</v>
      </c>
      <c r="H581" s="134">
        <f>Systematic[[#This Row],[SampleVariableLabel]]+100*Systematic[[#This Row],[State]]</f>
        <v>13010004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13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1pfi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13010005</v>
      </c>
      <c r="H582" s="134">
        <f>Systematic[[#This Row],[SampleVariableLabel]]+100*Systematic[[#This Row],[State]]</f>
        <v>13010005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13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1pfi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13010006</v>
      </c>
      <c r="H583" s="134">
        <f>Systematic[[#This Row],[SampleVariableLabel]]+100*Systematic[[#This Row],[State]]</f>
        <v>13010006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13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1OctM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13010001</v>
      </c>
      <c r="H584" s="134">
        <f>Systematic[[#This Row],[SampleVariableLabel]]+100*Systematic[[#This Row],[State]]</f>
        <v>13010101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13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1OctM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13010002</v>
      </c>
      <c r="H585" s="134">
        <f>Systematic[[#This Row],[SampleVariableLabel]]+100*Systematic[[#This Row],[State]]</f>
        <v>13010102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13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1OctM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13010003</v>
      </c>
      <c r="H586" s="134">
        <f>Systematic[[#This Row],[SampleVariableLabel]]+100*Systematic[[#This Row],[State]]</f>
        <v>13010103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13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1OctM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13010004</v>
      </c>
      <c r="H587" s="134">
        <f>Systematic[[#This Row],[SampleVariableLabel]]+100*Systematic[[#This Row],[State]]</f>
        <v>13010104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13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1OctM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13010005</v>
      </c>
      <c r="H588" s="134">
        <f>Systematic[[#This Row],[SampleVariableLabel]]+100*Systematic[[#This Row],[State]]</f>
        <v>13010105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13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1OctM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13010006</v>
      </c>
      <c r="H589" s="134">
        <f>Systematic[[#This Row],[SampleVariableLabel]]+100*Systematic[[#This Row],[State]]</f>
        <v>13010106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13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2D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13010001</v>
      </c>
      <c r="H590" s="134">
        <f>Systematic[[#This Row],[SampleVariableLabel]]+100*Systematic[[#This Row],[State]]</f>
        <v>13010201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13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2D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13010002</v>
      </c>
      <c r="H591" s="134">
        <f>Systematic[[#This Row],[SampleVariableLabel]]+100*Systematic[[#This Row],[State]]</f>
        <v>13010202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13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2D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13010003</v>
      </c>
      <c r="H592" s="134">
        <f>Systematic[[#This Row],[SampleVariableLabel]]+100*Systematic[[#This Row],[State]]</f>
        <v>13010203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13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2D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13010004</v>
      </c>
      <c r="H593" s="134">
        <f>Systematic[[#This Row],[SampleVariableLabel]]+100*Systematic[[#This Row],[State]]</f>
        <v>13010204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13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2D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13010005</v>
      </c>
      <c r="H594" s="134">
        <f>Systematic[[#This Row],[SampleVariableLabel]]+100*Systematic[[#This Row],[State]]</f>
        <v>13010205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13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2D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13010006</v>
      </c>
      <c r="H595" s="134">
        <f>Systematic[[#This Row],[SampleVariableLabel]]+100*Systematic[[#This Row],[State]]</f>
        <v>13010206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13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2c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13010001</v>
      </c>
      <c r="H596" s="134">
        <f>Systematic[[#This Row],[SampleVariableLabel]]+100*Systematic[[#This Row],[State]]</f>
        <v>13010301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13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2c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13010002</v>
      </c>
      <c r="H597" s="134">
        <f>Systematic[[#This Row],[SampleVariableLabel]]+100*Systematic[[#This Row],[State]]</f>
        <v>13010302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13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2c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13010003</v>
      </c>
      <c r="H598" s="134">
        <f>Systematic[[#This Row],[SampleVariableLabel]]+100*Systematic[[#This Row],[State]]</f>
        <v>13010303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13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2c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13010004</v>
      </c>
      <c r="H599" s="134">
        <f>Systematic[[#This Row],[SampleVariableLabel]]+100*Systematic[[#This Row],[State]]</f>
        <v>13010304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13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2c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13010005</v>
      </c>
      <c r="H600" s="134">
        <f>Systematic[[#This Row],[SampleVariableLabel]]+100*Systematic[[#This Row],[State]]</f>
        <v>13010305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13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2c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13010006</v>
      </c>
      <c r="H601" s="134">
        <f>Systematic[[#This Row],[SampleVariableLabel]]+100*Systematic[[#This Row],[State]]</f>
        <v>13010306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13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3P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13010001</v>
      </c>
      <c r="H602" s="134">
        <f>Systematic[[#This Row],[SampleVariableLabel]]+100*Systematic[[#This Row],[State]]</f>
        <v>13010401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13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3P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13010002</v>
      </c>
      <c r="H603" s="134">
        <f>Systematic[[#This Row],[SampleVariableLabel]]+100*Systematic[[#This Row],[State]]</f>
        <v>13010402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13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3P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13010003</v>
      </c>
      <c r="H604" s="134">
        <f>Systematic[[#This Row],[SampleVariableLabel]]+100*Systematic[[#This Row],[State]]</f>
        <v>13010403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13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3P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13010004</v>
      </c>
      <c r="H605" s="134">
        <f>Systematic[[#This Row],[SampleVariableLabel]]+100*Systematic[[#This Row],[State]]</f>
        <v>13010404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13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3P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13010005</v>
      </c>
      <c r="H606" s="134">
        <f>Systematic[[#This Row],[SampleVariableLabel]]+100*Systematic[[#This Row],[State]]</f>
        <v>13010405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13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3P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13010006</v>
      </c>
      <c r="H607" s="134">
        <f>Systematic[[#This Row],[SampleVariableLabel]]+100*Systematic[[#This Row],[State]]</f>
        <v>13010406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13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4S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13010001</v>
      </c>
      <c r="H608" s="134">
        <f>Systematic[[#This Row],[SampleVariableLabel]]+100*Systematic[[#This Row],[State]]</f>
        <v>13010501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13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4S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13010002</v>
      </c>
      <c r="H609" s="134">
        <f>Systematic[[#This Row],[SampleVariableLabel]]+100*Systematic[[#This Row],[State]]</f>
        <v>13010502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13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4S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13010003</v>
      </c>
      <c r="H610" s="134">
        <f>Systematic[[#This Row],[SampleVariableLabel]]+100*Systematic[[#This Row],[State]]</f>
        <v>13010503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13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4S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13010004</v>
      </c>
      <c r="H611" s="134">
        <f>Systematic[[#This Row],[SampleVariableLabel]]+100*Systematic[[#This Row],[State]]</f>
        <v>13010504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13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4S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13010005</v>
      </c>
      <c r="H612" s="134">
        <f>Systematic[[#This Row],[SampleVariableLabel]]+100*Systematic[[#This Row],[State]]</f>
        <v>13010505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13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4S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13010006</v>
      </c>
      <c r="H613" s="134">
        <f>Systematic[[#This Row],[SampleVariableLabel]]+100*Systematic[[#This Row],[State]]</f>
        <v>13010506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13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5U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13010001</v>
      </c>
      <c r="H614" s="134">
        <f>Systematic[[#This Row],[SampleVariableLabel]]+100*Systematic[[#This Row],[State]]</f>
        <v>13010601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13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5U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13010002</v>
      </c>
      <c r="H615" s="134">
        <f>Systematic[[#This Row],[SampleVariableLabel]]+100*Systematic[[#This Row],[State]]</f>
        <v>13010602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13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5U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13010003</v>
      </c>
      <c r="H616" s="134">
        <f>Systematic[[#This Row],[SampleVariableLabel]]+100*Systematic[[#This Row],[State]]</f>
        <v>13010603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13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5U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13010004</v>
      </c>
      <c r="H617" s="134">
        <f>Systematic[[#This Row],[SampleVariableLabel]]+100*Systematic[[#This Row],[State]]</f>
        <v>13010604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13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5U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13010005</v>
      </c>
      <c r="H618" s="134">
        <f>Systematic[[#This Row],[SampleVariableLabel]]+100*Systematic[[#This Row],[State]]</f>
        <v>13010605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13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5U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13010006</v>
      </c>
      <c r="H619" s="134">
        <f>Systematic[[#This Row],[SampleVariableLabel]]+100*Systematic[[#This Row],[State]]</f>
        <v>13010606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13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6Rot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13010001</v>
      </c>
      <c r="H620" s="134">
        <f>Systematic[[#This Row],[SampleVariableLabel]]+100*Systematic[[#This Row],[State]]</f>
        <v>13010701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13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6Rot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13010002</v>
      </c>
      <c r="H621" s="134">
        <f>Systematic[[#This Row],[SampleVariableLabel]]+100*Systematic[[#This Row],[State]]</f>
        <v>13010702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13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6Rot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13010003</v>
      </c>
      <c r="H622" s="134">
        <f>Systematic[[#This Row],[SampleVariableLabel]]+100*Systematic[[#This Row],[State]]</f>
        <v>13010703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13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6Rot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13010004</v>
      </c>
      <c r="H623" s="134">
        <f>Systematic[[#This Row],[SampleVariableLabel]]+100*Systematic[[#This Row],[State]]</f>
        <v>13010704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13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6Rot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13010005</v>
      </c>
      <c r="H624" s="134">
        <f>Systematic[[#This Row],[SampleVariableLabel]]+100*Systematic[[#This Row],[State]]</f>
        <v>13010705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13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6Rot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13010006</v>
      </c>
      <c r="H625" s="134">
        <f>Systematic[[#This Row],[SampleVariableLabel]]+100*Systematic[[#This Row],[State]]</f>
        <v>13010706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14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1pfi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14010001</v>
      </c>
      <c r="H626" s="134">
        <f>Systematic[[#This Row],[SampleVariableLabel]]+100*Systematic[[#This Row],[State]]</f>
        <v>14010001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14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1pfi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14010002</v>
      </c>
      <c r="H627" s="134">
        <f>Systematic[[#This Row],[SampleVariableLabel]]+100*Systematic[[#This Row],[State]]</f>
        <v>14010002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14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1pfi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14010003</v>
      </c>
      <c r="H628" s="134">
        <f>Systematic[[#This Row],[SampleVariableLabel]]+100*Systematic[[#This Row],[State]]</f>
        <v>14010003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14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1pfi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14010004</v>
      </c>
      <c r="H629" s="134">
        <f>Systematic[[#This Row],[SampleVariableLabel]]+100*Systematic[[#This Row],[State]]</f>
        <v>14010004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14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1pfi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14010005</v>
      </c>
      <c r="H630" s="134">
        <f>Systematic[[#This Row],[SampleVariableLabel]]+100*Systematic[[#This Row],[State]]</f>
        <v>14010005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14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1pfi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14010006</v>
      </c>
      <c r="H631" s="134">
        <f>Systematic[[#This Row],[SampleVariableLabel]]+100*Systematic[[#This Row],[State]]</f>
        <v>14010006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14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1OctM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14010001</v>
      </c>
      <c r="H632" s="134">
        <f>Systematic[[#This Row],[SampleVariableLabel]]+100*Systematic[[#This Row],[State]]</f>
        <v>14010101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14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1OctM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14010002</v>
      </c>
      <c r="H633" s="134">
        <f>Systematic[[#This Row],[SampleVariableLabel]]+100*Systematic[[#This Row],[State]]</f>
        <v>14010102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14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1OctM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14010003</v>
      </c>
      <c r="H634" s="134">
        <f>Systematic[[#This Row],[SampleVariableLabel]]+100*Systematic[[#This Row],[State]]</f>
        <v>14010103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14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1OctM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14010004</v>
      </c>
      <c r="H635" s="134">
        <f>Systematic[[#This Row],[SampleVariableLabel]]+100*Systematic[[#This Row],[State]]</f>
        <v>14010104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14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1OctM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14010005</v>
      </c>
      <c r="H636" s="134">
        <f>Systematic[[#This Row],[SampleVariableLabel]]+100*Systematic[[#This Row],[State]]</f>
        <v>14010105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14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1OctM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14010006</v>
      </c>
      <c r="H637" s="134">
        <f>Systematic[[#This Row],[SampleVariableLabel]]+100*Systematic[[#This Row],[State]]</f>
        <v>14010106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14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14010001</v>
      </c>
      <c r="H638" s="134">
        <f>Systematic[[#This Row],[SampleVariableLabel]]+100*Systematic[[#This Row],[State]]</f>
        <v>14010201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14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14010002</v>
      </c>
      <c r="H639" s="134">
        <f>Systematic[[#This Row],[SampleVariableLabel]]+100*Systematic[[#This Row],[State]]</f>
        <v>14010202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14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14010003</v>
      </c>
      <c r="H640" s="134">
        <f>Systematic[[#This Row],[SampleVariableLabel]]+100*Systematic[[#This Row],[State]]</f>
        <v>14010203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14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14010004</v>
      </c>
      <c r="H641" s="134">
        <f>Systematic[[#This Row],[SampleVariableLabel]]+100*Systematic[[#This Row],[State]]</f>
        <v>14010204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14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14010005</v>
      </c>
      <c r="H642" s="134">
        <f>Systematic[[#This Row],[SampleVariableLabel]]+100*Systematic[[#This Row],[State]]</f>
        <v>14010205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14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14010006</v>
      </c>
      <c r="H643" s="134">
        <f>Systematic[[#This Row],[SampleVariableLabel]]+100*Systematic[[#This Row],[State]]</f>
        <v>14010206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14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14010001</v>
      </c>
      <c r="H644" s="134">
        <f>Systematic[[#This Row],[SampleVariableLabel]]+100*Systematic[[#This Row],[State]]</f>
        <v>14010301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14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14010002</v>
      </c>
      <c r="H645" s="134">
        <f>Systematic[[#This Row],[SampleVariableLabel]]+100*Systematic[[#This Row],[State]]</f>
        <v>14010302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14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14010003</v>
      </c>
      <c r="H646" s="134">
        <f>Systematic[[#This Row],[SampleVariableLabel]]+100*Systematic[[#This Row],[State]]</f>
        <v>14010303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14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14010004</v>
      </c>
      <c r="H647" s="134">
        <f>Systematic[[#This Row],[SampleVariableLabel]]+100*Systematic[[#This Row],[State]]</f>
        <v>14010304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14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14010005</v>
      </c>
      <c r="H648" s="134">
        <f>Systematic[[#This Row],[SampleVariableLabel]]+100*Systematic[[#This Row],[State]]</f>
        <v>14010305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14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14010006</v>
      </c>
      <c r="H649" s="134">
        <f>Systematic[[#This Row],[SampleVariableLabel]]+100*Systematic[[#This Row],[State]]</f>
        <v>14010306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14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14010001</v>
      </c>
      <c r="H650" s="134">
        <f>Systematic[[#This Row],[SampleVariableLabel]]+100*Systematic[[#This Row],[State]]</f>
        <v>14010401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14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14010002</v>
      </c>
      <c r="H651" s="134">
        <f>Systematic[[#This Row],[SampleVariableLabel]]+100*Systematic[[#This Row],[State]]</f>
        <v>14010402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14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14010003</v>
      </c>
      <c r="H652" s="134">
        <f>Systematic[[#This Row],[SampleVariableLabel]]+100*Systematic[[#This Row],[State]]</f>
        <v>14010403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14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14010004</v>
      </c>
      <c r="H653" s="134">
        <f>Systematic[[#This Row],[SampleVariableLabel]]+100*Systematic[[#This Row],[State]]</f>
        <v>14010404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14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3P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14010005</v>
      </c>
      <c r="H654" s="134">
        <f>Systematic[[#This Row],[SampleVariableLabel]]+100*Systematic[[#This Row],[State]]</f>
        <v>14010405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14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3P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14010006</v>
      </c>
      <c r="H655" s="134">
        <f>Systematic[[#This Row],[SampleVariableLabel]]+100*Systematic[[#This Row],[State]]</f>
        <v>14010406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14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4S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14010001</v>
      </c>
      <c r="H656" s="134">
        <f>Systematic[[#This Row],[SampleVariableLabel]]+100*Systematic[[#This Row],[State]]</f>
        <v>14010501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14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4S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14010002</v>
      </c>
      <c r="H657" s="134">
        <f>Systematic[[#This Row],[SampleVariableLabel]]+100*Systematic[[#This Row],[State]]</f>
        <v>14010502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14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4S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14010003</v>
      </c>
      <c r="H658" s="134">
        <f>Systematic[[#This Row],[SampleVariableLabel]]+100*Systematic[[#This Row],[State]]</f>
        <v>14010503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14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4S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14010004</v>
      </c>
      <c r="H659" s="134">
        <f>Systematic[[#This Row],[SampleVariableLabel]]+100*Systematic[[#This Row],[State]]</f>
        <v>14010504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14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4S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14010005</v>
      </c>
      <c r="H660" s="134">
        <f>Systematic[[#This Row],[SampleVariableLabel]]+100*Systematic[[#This Row],[State]]</f>
        <v>14010505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14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4S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14010006</v>
      </c>
      <c r="H661" s="134">
        <f>Systematic[[#This Row],[SampleVariableLabel]]+100*Systematic[[#This Row],[State]]</f>
        <v>14010506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14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5U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14010001</v>
      </c>
      <c r="H662" s="134">
        <f>Systematic[[#This Row],[SampleVariableLabel]]+100*Systematic[[#This Row],[State]]</f>
        <v>14010601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14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5U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14010002</v>
      </c>
      <c r="H663" s="134">
        <f>Systematic[[#This Row],[SampleVariableLabel]]+100*Systematic[[#This Row],[State]]</f>
        <v>14010602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14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5U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14010003</v>
      </c>
      <c r="H664" s="134">
        <f>Systematic[[#This Row],[SampleVariableLabel]]+100*Systematic[[#This Row],[State]]</f>
        <v>14010603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14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5U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14010004</v>
      </c>
      <c r="H665" s="134">
        <f>Systematic[[#This Row],[SampleVariableLabel]]+100*Systematic[[#This Row],[State]]</f>
        <v>14010604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14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5U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14010005</v>
      </c>
      <c r="H666" s="134">
        <f>Systematic[[#This Row],[SampleVariableLabel]]+100*Systematic[[#This Row],[State]]</f>
        <v>14010605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14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5U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14010006</v>
      </c>
      <c r="H667" s="134">
        <f>Systematic[[#This Row],[SampleVariableLabel]]+100*Systematic[[#This Row],[State]]</f>
        <v>14010606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14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6Rot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14010001</v>
      </c>
      <c r="H668" s="134">
        <f>Systematic[[#This Row],[SampleVariableLabel]]+100*Systematic[[#This Row],[State]]</f>
        <v>14010701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14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6Rot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14010002</v>
      </c>
      <c r="H669" s="134">
        <f>Systematic[[#This Row],[SampleVariableLabel]]+100*Systematic[[#This Row],[State]]</f>
        <v>14010702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14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6Rot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14010003</v>
      </c>
      <c r="H670" s="134">
        <f>Systematic[[#This Row],[SampleVariableLabel]]+100*Systematic[[#This Row],[State]]</f>
        <v>14010703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14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6Rot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14010004</v>
      </c>
      <c r="H671" s="134">
        <f>Systematic[[#This Row],[SampleVariableLabel]]+100*Systematic[[#This Row],[State]]</f>
        <v>14010704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14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6Rot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14010005</v>
      </c>
      <c r="H672" s="134">
        <f>Systematic[[#This Row],[SampleVariableLabel]]+100*Systematic[[#This Row],[State]]</f>
        <v>14010705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14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6Rot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14010006</v>
      </c>
      <c r="H673" s="134">
        <f>Systematic[[#This Row],[SampleVariableLabel]]+100*Systematic[[#This Row],[State]]</f>
        <v>14010706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15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1pfi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15010001</v>
      </c>
      <c r="H674" s="134">
        <f>Systematic[[#This Row],[SampleVariableLabel]]+100*Systematic[[#This Row],[State]]</f>
        <v>15010001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15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1pfi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15010002</v>
      </c>
      <c r="H675" s="134">
        <f>Systematic[[#This Row],[SampleVariableLabel]]+100*Systematic[[#This Row],[State]]</f>
        <v>15010002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15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1pfi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15010003</v>
      </c>
      <c r="H676" s="134">
        <f>Systematic[[#This Row],[SampleVariableLabel]]+100*Systematic[[#This Row],[State]]</f>
        <v>15010003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15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1pfi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15010004</v>
      </c>
      <c r="H677" s="134">
        <f>Systematic[[#This Row],[SampleVariableLabel]]+100*Systematic[[#This Row],[State]]</f>
        <v>15010004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15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1pfi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15010005</v>
      </c>
      <c r="H678" s="134">
        <f>Systematic[[#This Row],[SampleVariableLabel]]+100*Systematic[[#This Row],[State]]</f>
        <v>15010005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15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1pfi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15010006</v>
      </c>
      <c r="H679" s="134">
        <f>Systematic[[#This Row],[SampleVariableLabel]]+100*Systematic[[#This Row],[State]]</f>
        <v>15010006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15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1OctM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15010001</v>
      </c>
      <c r="H680" s="134">
        <f>Systematic[[#This Row],[SampleVariableLabel]]+100*Systematic[[#This Row],[State]]</f>
        <v>15010101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15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1OctM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15010002</v>
      </c>
      <c r="H681" s="134">
        <f>Systematic[[#This Row],[SampleVariableLabel]]+100*Systematic[[#This Row],[State]]</f>
        <v>15010102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15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1OctM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15010003</v>
      </c>
      <c r="H682" s="134">
        <f>Systematic[[#This Row],[SampleVariableLabel]]+100*Systematic[[#This Row],[State]]</f>
        <v>15010103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15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1OctM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15010004</v>
      </c>
      <c r="H683" s="134">
        <f>Systematic[[#This Row],[SampleVariableLabel]]+100*Systematic[[#This Row],[State]]</f>
        <v>15010104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15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1OctM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15010005</v>
      </c>
      <c r="H684" s="134">
        <f>Systematic[[#This Row],[SampleVariableLabel]]+100*Systematic[[#This Row],[State]]</f>
        <v>15010105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15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1OctM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15010006</v>
      </c>
      <c r="H685" s="134">
        <f>Systematic[[#This Row],[SampleVariableLabel]]+100*Systematic[[#This Row],[State]]</f>
        <v>15010106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15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2D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15010001</v>
      </c>
      <c r="H686" s="134">
        <f>Systematic[[#This Row],[SampleVariableLabel]]+100*Systematic[[#This Row],[State]]</f>
        <v>15010201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15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2D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15010002</v>
      </c>
      <c r="H687" s="134">
        <f>Systematic[[#This Row],[SampleVariableLabel]]+100*Systematic[[#This Row],[State]]</f>
        <v>15010202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15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2D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15010003</v>
      </c>
      <c r="H688" s="134">
        <f>Systematic[[#This Row],[SampleVariableLabel]]+100*Systematic[[#This Row],[State]]</f>
        <v>15010203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15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2D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15010004</v>
      </c>
      <c r="H689" s="134">
        <f>Systematic[[#This Row],[SampleVariableLabel]]+100*Systematic[[#This Row],[State]]</f>
        <v>15010204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15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2D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15010005</v>
      </c>
      <c r="H690" s="134">
        <f>Systematic[[#This Row],[SampleVariableLabel]]+100*Systematic[[#This Row],[State]]</f>
        <v>15010205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15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2D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15010006</v>
      </c>
      <c r="H691" s="134">
        <f>Systematic[[#This Row],[SampleVariableLabel]]+100*Systematic[[#This Row],[State]]</f>
        <v>15010206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15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2c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15010001</v>
      </c>
      <c r="H692" s="134">
        <f>Systematic[[#This Row],[SampleVariableLabel]]+100*Systematic[[#This Row],[State]]</f>
        <v>15010301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15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2c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15010002</v>
      </c>
      <c r="H693" s="134">
        <f>Systematic[[#This Row],[SampleVariableLabel]]+100*Systematic[[#This Row],[State]]</f>
        <v>15010302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15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2c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15010003</v>
      </c>
      <c r="H694" s="134">
        <f>Systematic[[#This Row],[SampleVariableLabel]]+100*Systematic[[#This Row],[State]]</f>
        <v>15010303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15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2c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15010004</v>
      </c>
      <c r="H695" s="134">
        <f>Systematic[[#This Row],[SampleVariableLabel]]+100*Systematic[[#This Row],[State]]</f>
        <v>15010304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15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2c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15010005</v>
      </c>
      <c r="H696" s="134">
        <f>Systematic[[#This Row],[SampleVariableLabel]]+100*Systematic[[#This Row],[State]]</f>
        <v>15010305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15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2c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15010006</v>
      </c>
      <c r="H697" s="134">
        <f>Systematic[[#This Row],[SampleVariableLabel]]+100*Systematic[[#This Row],[State]]</f>
        <v>15010306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15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3P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15010001</v>
      </c>
      <c r="H698" s="134">
        <f>Systematic[[#This Row],[SampleVariableLabel]]+100*Systematic[[#This Row],[State]]</f>
        <v>15010401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15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3P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15010002</v>
      </c>
      <c r="H699" s="134">
        <f>Systematic[[#This Row],[SampleVariableLabel]]+100*Systematic[[#This Row],[State]]</f>
        <v>15010402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15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3P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15010003</v>
      </c>
      <c r="H700" s="134">
        <f>Systematic[[#This Row],[SampleVariableLabel]]+100*Systematic[[#This Row],[State]]</f>
        <v>15010403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15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3P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15010004</v>
      </c>
      <c r="H701" s="134">
        <f>Systematic[[#This Row],[SampleVariableLabel]]+100*Systematic[[#This Row],[State]]</f>
        <v>15010404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15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3P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15010005</v>
      </c>
      <c r="H702" s="134">
        <f>Systematic[[#This Row],[SampleVariableLabel]]+100*Systematic[[#This Row],[State]]</f>
        <v>15010405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15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3P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15010006</v>
      </c>
      <c r="H703" s="134">
        <f>Systematic[[#This Row],[SampleVariableLabel]]+100*Systematic[[#This Row],[State]]</f>
        <v>15010406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15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4S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15010001</v>
      </c>
      <c r="H704" s="134">
        <f>Systematic[[#This Row],[SampleVariableLabel]]+100*Systematic[[#This Row],[State]]</f>
        <v>15010501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15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4S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15010002</v>
      </c>
      <c r="H705" s="134">
        <f>Systematic[[#This Row],[SampleVariableLabel]]+100*Systematic[[#This Row],[State]]</f>
        <v>15010502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15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4S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15010003</v>
      </c>
      <c r="H706" s="134">
        <f>Systematic[[#This Row],[SampleVariableLabel]]+100*Systematic[[#This Row],[State]]</f>
        <v>15010503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15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4S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15010004</v>
      </c>
      <c r="H707" s="134">
        <f>Systematic[[#This Row],[SampleVariableLabel]]+100*Systematic[[#This Row],[State]]</f>
        <v>15010504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15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4S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15010005</v>
      </c>
      <c r="H708" s="134">
        <f>Systematic[[#This Row],[SampleVariableLabel]]+100*Systematic[[#This Row],[State]]</f>
        <v>15010505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15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4S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15010006</v>
      </c>
      <c r="H709" s="134">
        <f>Systematic[[#This Row],[SampleVariableLabel]]+100*Systematic[[#This Row],[State]]</f>
        <v>15010506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15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5U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15010001</v>
      </c>
      <c r="H710" s="134">
        <f>Systematic[[#This Row],[SampleVariableLabel]]+100*Systematic[[#This Row],[State]]</f>
        <v>15010601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15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5U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15010002</v>
      </c>
      <c r="H711" s="134">
        <f>Systematic[[#This Row],[SampleVariableLabel]]+100*Systematic[[#This Row],[State]]</f>
        <v>15010602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15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5U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15010003</v>
      </c>
      <c r="H712" s="134">
        <f>Systematic[[#This Row],[SampleVariableLabel]]+100*Systematic[[#This Row],[State]]</f>
        <v>15010603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15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5U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15010004</v>
      </c>
      <c r="H713" s="134">
        <f>Systematic[[#This Row],[SampleVariableLabel]]+100*Systematic[[#This Row],[State]]</f>
        <v>15010604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15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5U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15010005</v>
      </c>
      <c r="H714" s="134">
        <f>Systematic[[#This Row],[SampleVariableLabel]]+100*Systematic[[#This Row],[State]]</f>
        <v>15010605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15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5U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15010006</v>
      </c>
      <c r="H715" s="134">
        <f>Systematic[[#This Row],[SampleVariableLabel]]+100*Systematic[[#This Row],[State]]</f>
        <v>15010606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15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6Rot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15010001</v>
      </c>
      <c r="H716" s="134">
        <f>Systematic[[#This Row],[SampleVariableLabel]]+100*Systematic[[#This Row],[State]]</f>
        <v>15010701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15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6Rot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15010002</v>
      </c>
      <c r="H717" s="134">
        <f>Systematic[[#This Row],[SampleVariableLabel]]+100*Systematic[[#This Row],[State]]</f>
        <v>15010702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15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6Rot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15010003</v>
      </c>
      <c r="H718" s="134">
        <f>Systematic[[#This Row],[SampleVariableLabel]]+100*Systematic[[#This Row],[State]]</f>
        <v>15010703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15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6Rot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15010004</v>
      </c>
      <c r="H719" s="134">
        <f>Systematic[[#This Row],[SampleVariableLabel]]+100*Systematic[[#This Row],[State]]</f>
        <v>15010704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15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6Rot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15010005</v>
      </c>
      <c r="H720" s="134">
        <f>Systematic[[#This Row],[SampleVariableLabel]]+100*Systematic[[#This Row],[State]]</f>
        <v>15010705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15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6Rot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15010006</v>
      </c>
      <c r="H721" s="134">
        <f>Systematic[[#This Row],[SampleVariableLabel]]+100*Systematic[[#This Row],[State]]</f>
        <v>15010706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16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1pfi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16010001</v>
      </c>
      <c r="H722" s="134">
        <f>Systematic[[#This Row],[SampleVariableLabel]]+100*Systematic[[#This Row],[State]]</f>
        <v>16010001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16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1pfi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16010002</v>
      </c>
      <c r="H723" s="134">
        <f>Systematic[[#This Row],[SampleVariableLabel]]+100*Systematic[[#This Row],[State]]</f>
        <v>16010002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16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1pfi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16010003</v>
      </c>
      <c r="H724" s="134">
        <f>Systematic[[#This Row],[SampleVariableLabel]]+100*Systematic[[#This Row],[State]]</f>
        <v>16010003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16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1pfi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16010004</v>
      </c>
      <c r="H725" s="134">
        <f>Systematic[[#This Row],[SampleVariableLabel]]+100*Systematic[[#This Row],[State]]</f>
        <v>16010004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16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1pfi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16010005</v>
      </c>
      <c r="H726" s="134">
        <f>Systematic[[#This Row],[SampleVariableLabel]]+100*Systematic[[#This Row],[State]]</f>
        <v>16010005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16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1pfi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16010006</v>
      </c>
      <c r="H727" s="134">
        <f>Systematic[[#This Row],[SampleVariableLabel]]+100*Systematic[[#This Row],[State]]</f>
        <v>16010006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16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1OctM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16010001</v>
      </c>
      <c r="H728" s="134">
        <f>Systematic[[#This Row],[SampleVariableLabel]]+100*Systematic[[#This Row],[State]]</f>
        <v>16010101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16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1OctM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16010002</v>
      </c>
      <c r="H729" s="134">
        <f>Systematic[[#This Row],[SampleVariableLabel]]+100*Systematic[[#This Row],[State]]</f>
        <v>16010102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16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1OctM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16010003</v>
      </c>
      <c r="H730" s="134">
        <f>Systematic[[#This Row],[SampleVariableLabel]]+100*Systematic[[#This Row],[State]]</f>
        <v>16010103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16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1OctM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16010004</v>
      </c>
      <c r="H731" s="134">
        <f>Systematic[[#This Row],[SampleVariableLabel]]+100*Systematic[[#This Row],[State]]</f>
        <v>16010104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16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1OctM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16010005</v>
      </c>
      <c r="H732" s="134">
        <f>Systematic[[#This Row],[SampleVariableLabel]]+100*Systematic[[#This Row],[State]]</f>
        <v>16010105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16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1OctM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16010006</v>
      </c>
      <c r="H733" s="134">
        <f>Systematic[[#This Row],[SampleVariableLabel]]+100*Systematic[[#This Row],[State]]</f>
        <v>16010106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16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2D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16010001</v>
      </c>
      <c r="H734" s="134">
        <f>Systematic[[#This Row],[SampleVariableLabel]]+100*Systematic[[#This Row],[State]]</f>
        <v>16010201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16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2D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16010002</v>
      </c>
      <c r="H735" s="134">
        <f>Systematic[[#This Row],[SampleVariableLabel]]+100*Systematic[[#This Row],[State]]</f>
        <v>16010202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16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2D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16010003</v>
      </c>
      <c r="H736" s="134">
        <f>Systematic[[#This Row],[SampleVariableLabel]]+100*Systematic[[#This Row],[State]]</f>
        <v>16010203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16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2D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16010004</v>
      </c>
      <c r="H737" s="134">
        <f>Systematic[[#This Row],[SampleVariableLabel]]+100*Systematic[[#This Row],[State]]</f>
        <v>16010204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16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2D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16010005</v>
      </c>
      <c r="H738" s="134">
        <f>Systematic[[#This Row],[SampleVariableLabel]]+100*Systematic[[#This Row],[State]]</f>
        <v>16010205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16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2D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16010006</v>
      </c>
      <c r="H739" s="134">
        <f>Systematic[[#This Row],[SampleVariableLabel]]+100*Systematic[[#This Row],[State]]</f>
        <v>16010206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16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2c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16010001</v>
      </c>
      <c r="H740" s="134">
        <f>Systematic[[#This Row],[SampleVariableLabel]]+100*Systematic[[#This Row],[State]]</f>
        <v>16010301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16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2c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16010002</v>
      </c>
      <c r="H741" s="134">
        <f>Systematic[[#This Row],[SampleVariableLabel]]+100*Systematic[[#This Row],[State]]</f>
        <v>16010302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16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2c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16010003</v>
      </c>
      <c r="H742" s="134">
        <f>Systematic[[#This Row],[SampleVariableLabel]]+100*Systematic[[#This Row],[State]]</f>
        <v>16010303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16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2c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16010004</v>
      </c>
      <c r="H743" s="134">
        <f>Systematic[[#This Row],[SampleVariableLabel]]+100*Systematic[[#This Row],[State]]</f>
        <v>16010304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16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2c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16010005</v>
      </c>
      <c r="H744" s="134">
        <f>Systematic[[#This Row],[SampleVariableLabel]]+100*Systematic[[#This Row],[State]]</f>
        <v>16010305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16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2c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16010006</v>
      </c>
      <c r="H745" s="134">
        <f>Systematic[[#This Row],[SampleVariableLabel]]+100*Systematic[[#This Row],[State]]</f>
        <v>16010306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16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3P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16010001</v>
      </c>
      <c r="H746" s="134">
        <f>Systematic[[#This Row],[SampleVariableLabel]]+100*Systematic[[#This Row],[State]]</f>
        <v>16010401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16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3P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16010002</v>
      </c>
      <c r="H747" s="134">
        <f>Systematic[[#This Row],[SampleVariableLabel]]+100*Systematic[[#This Row],[State]]</f>
        <v>16010402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16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3P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16010003</v>
      </c>
      <c r="H748" s="134">
        <f>Systematic[[#This Row],[SampleVariableLabel]]+100*Systematic[[#This Row],[State]]</f>
        <v>16010403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16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3P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16010004</v>
      </c>
      <c r="H749" s="134">
        <f>Systematic[[#This Row],[SampleVariableLabel]]+100*Systematic[[#This Row],[State]]</f>
        <v>16010404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16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3P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16010005</v>
      </c>
      <c r="H750" s="134">
        <f>Systematic[[#This Row],[SampleVariableLabel]]+100*Systematic[[#This Row],[State]]</f>
        <v>16010405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16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3P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16010006</v>
      </c>
      <c r="H751" s="134">
        <f>Systematic[[#This Row],[SampleVariableLabel]]+100*Systematic[[#This Row],[State]]</f>
        <v>16010406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16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4S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16010001</v>
      </c>
      <c r="H752" s="134">
        <f>Systematic[[#This Row],[SampleVariableLabel]]+100*Systematic[[#This Row],[State]]</f>
        <v>16010501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16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4S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16010002</v>
      </c>
      <c r="H753" s="134">
        <f>Systematic[[#This Row],[SampleVariableLabel]]+100*Systematic[[#This Row],[State]]</f>
        <v>16010502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16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4S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16010003</v>
      </c>
      <c r="H754" s="134">
        <f>Systematic[[#This Row],[SampleVariableLabel]]+100*Systematic[[#This Row],[State]]</f>
        <v>16010503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16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4S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16010004</v>
      </c>
      <c r="H755" s="134">
        <f>Systematic[[#This Row],[SampleVariableLabel]]+100*Systematic[[#This Row],[State]]</f>
        <v>16010504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16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4S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16010005</v>
      </c>
      <c r="H756" s="134">
        <f>Systematic[[#This Row],[SampleVariableLabel]]+100*Systematic[[#This Row],[State]]</f>
        <v>16010505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16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4S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16010006</v>
      </c>
      <c r="H757" s="134">
        <f>Systematic[[#This Row],[SampleVariableLabel]]+100*Systematic[[#This Row],[State]]</f>
        <v>16010506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16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5U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16010001</v>
      </c>
      <c r="H758" s="134">
        <f>Systematic[[#This Row],[SampleVariableLabel]]+100*Systematic[[#This Row],[State]]</f>
        <v>16010601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16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5U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16010002</v>
      </c>
      <c r="H759" s="134">
        <f>Systematic[[#This Row],[SampleVariableLabel]]+100*Systematic[[#This Row],[State]]</f>
        <v>16010602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16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5U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16010003</v>
      </c>
      <c r="H760" s="134">
        <f>Systematic[[#This Row],[SampleVariableLabel]]+100*Systematic[[#This Row],[State]]</f>
        <v>16010603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16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5U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16010004</v>
      </c>
      <c r="H761" s="134">
        <f>Systematic[[#This Row],[SampleVariableLabel]]+100*Systematic[[#This Row],[State]]</f>
        <v>16010604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16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5U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16010005</v>
      </c>
      <c r="H762" s="134">
        <f>Systematic[[#This Row],[SampleVariableLabel]]+100*Systematic[[#This Row],[State]]</f>
        <v>16010605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16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5U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16010006</v>
      </c>
      <c r="H763" s="134">
        <f>Systematic[[#This Row],[SampleVariableLabel]]+100*Systematic[[#This Row],[State]]</f>
        <v>16010606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16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6Rot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16010001</v>
      </c>
      <c r="H764" s="134">
        <f>Systematic[[#This Row],[SampleVariableLabel]]+100*Systematic[[#This Row],[State]]</f>
        <v>16010701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16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6Rot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16010002</v>
      </c>
      <c r="H765" s="134">
        <f>Systematic[[#This Row],[SampleVariableLabel]]+100*Systematic[[#This Row],[State]]</f>
        <v>16010702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16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6Rot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16010003</v>
      </c>
      <c r="H766" s="134">
        <f>Systematic[[#This Row],[SampleVariableLabel]]+100*Systematic[[#This Row],[State]]</f>
        <v>16010703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16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6Rot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16010004</v>
      </c>
      <c r="H767" s="134">
        <f>Systematic[[#This Row],[SampleVariableLabel]]+100*Systematic[[#This Row],[State]]</f>
        <v>16010704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16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6Rot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16010005</v>
      </c>
      <c r="H768" s="134">
        <f>Systematic[[#This Row],[SampleVariableLabel]]+100*Systematic[[#This Row],[State]]</f>
        <v>16010705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16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6Rot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16010006</v>
      </c>
      <c r="H769" s="134">
        <f>Systematic[[#This Row],[SampleVariableLabel]]+100*Systematic[[#This Row],[State]]</f>
        <v>16010706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17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1pfi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17010001</v>
      </c>
      <c r="H770" s="134">
        <f>Systematic[[#This Row],[SampleVariableLabel]]+100*Systematic[[#This Row],[State]]</f>
        <v>17010001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17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1pfi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17010002</v>
      </c>
      <c r="H771" s="134">
        <f>Systematic[[#This Row],[SampleVariableLabel]]+100*Systematic[[#This Row],[State]]</f>
        <v>17010002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17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1pfi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17010003</v>
      </c>
      <c r="H772" s="134">
        <f>Systematic[[#This Row],[SampleVariableLabel]]+100*Systematic[[#This Row],[State]]</f>
        <v>17010003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17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1pfi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17010004</v>
      </c>
      <c r="H773" s="134">
        <f>Systematic[[#This Row],[SampleVariableLabel]]+100*Systematic[[#This Row],[State]]</f>
        <v>17010004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17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1pfi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17010005</v>
      </c>
      <c r="H774" s="134">
        <f>Systematic[[#This Row],[SampleVariableLabel]]+100*Systematic[[#This Row],[State]]</f>
        <v>17010005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17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1pfi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17010006</v>
      </c>
      <c r="H775" s="134">
        <f>Systematic[[#This Row],[SampleVariableLabel]]+100*Systematic[[#This Row],[State]]</f>
        <v>17010006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17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1OctM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17010001</v>
      </c>
      <c r="H776" s="134">
        <f>Systematic[[#This Row],[SampleVariableLabel]]+100*Systematic[[#This Row],[State]]</f>
        <v>17010101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17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1OctM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17010002</v>
      </c>
      <c r="H777" s="134">
        <f>Systematic[[#This Row],[SampleVariableLabel]]+100*Systematic[[#This Row],[State]]</f>
        <v>17010102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17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1OctM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17010003</v>
      </c>
      <c r="H778" s="134">
        <f>Systematic[[#This Row],[SampleVariableLabel]]+100*Systematic[[#This Row],[State]]</f>
        <v>17010103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17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1OctM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17010004</v>
      </c>
      <c r="H779" s="134">
        <f>Systematic[[#This Row],[SampleVariableLabel]]+100*Systematic[[#This Row],[State]]</f>
        <v>17010104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17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1OctM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17010005</v>
      </c>
      <c r="H780" s="134">
        <f>Systematic[[#This Row],[SampleVariableLabel]]+100*Systematic[[#This Row],[State]]</f>
        <v>17010105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17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1OctM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17010006</v>
      </c>
      <c r="H781" s="134">
        <f>Systematic[[#This Row],[SampleVariableLabel]]+100*Systematic[[#This Row],[State]]</f>
        <v>17010106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17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2D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17010001</v>
      </c>
      <c r="H782" s="134">
        <f>Systematic[[#This Row],[SampleVariableLabel]]+100*Systematic[[#This Row],[State]]</f>
        <v>17010201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17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2D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17010002</v>
      </c>
      <c r="H783" s="134">
        <f>Systematic[[#This Row],[SampleVariableLabel]]+100*Systematic[[#This Row],[State]]</f>
        <v>17010202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17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2D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17010003</v>
      </c>
      <c r="H784" s="134">
        <f>Systematic[[#This Row],[SampleVariableLabel]]+100*Systematic[[#This Row],[State]]</f>
        <v>17010203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17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2D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17010004</v>
      </c>
      <c r="H785" s="134">
        <f>Systematic[[#This Row],[SampleVariableLabel]]+100*Systematic[[#This Row],[State]]</f>
        <v>17010204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17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2D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17010005</v>
      </c>
      <c r="H786" s="134">
        <f>Systematic[[#This Row],[SampleVariableLabel]]+100*Systematic[[#This Row],[State]]</f>
        <v>17010205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17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2D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17010006</v>
      </c>
      <c r="H787" s="134">
        <f>Systematic[[#This Row],[SampleVariableLabel]]+100*Systematic[[#This Row],[State]]</f>
        <v>17010206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17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2c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17010001</v>
      </c>
      <c r="H788" s="134">
        <f>Systematic[[#This Row],[SampleVariableLabel]]+100*Systematic[[#This Row],[State]]</f>
        <v>17010301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17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2c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17010002</v>
      </c>
      <c r="H789" s="134">
        <f>Systematic[[#This Row],[SampleVariableLabel]]+100*Systematic[[#This Row],[State]]</f>
        <v>17010302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17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2c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17010003</v>
      </c>
      <c r="H790" s="134">
        <f>Systematic[[#This Row],[SampleVariableLabel]]+100*Systematic[[#This Row],[State]]</f>
        <v>17010303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17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2c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17010004</v>
      </c>
      <c r="H791" s="134">
        <f>Systematic[[#This Row],[SampleVariableLabel]]+100*Systematic[[#This Row],[State]]</f>
        <v>17010304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17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2c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17010005</v>
      </c>
      <c r="H792" s="134">
        <f>Systematic[[#This Row],[SampleVariableLabel]]+100*Systematic[[#This Row],[State]]</f>
        <v>17010305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17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2c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17010006</v>
      </c>
      <c r="H793" s="134">
        <f>Systematic[[#This Row],[SampleVariableLabel]]+100*Systematic[[#This Row],[State]]</f>
        <v>17010306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17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3P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17010001</v>
      </c>
      <c r="H794" s="134">
        <f>Systematic[[#This Row],[SampleVariableLabel]]+100*Systematic[[#This Row],[State]]</f>
        <v>17010401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17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3P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17010002</v>
      </c>
      <c r="H795" s="134">
        <f>Systematic[[#This Row],[SampleVariableLabel]]+100*Systematic[[#This Row],[State]]</f>
        <v>17010402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17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3P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17010003</v>
      </c>
      <c r="H796" s="134">
        <f>Systematic[[#This Row],[SampleVariableLabel]]+100*Systematic[[#This Row],[State]]</f>
        <v>17010403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17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3P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17010004</v>
      </c>
      <c r="H797" s="134">
        <f>Systematic[[#This Row],[SampleVariableLabel]]+100*Systematic[[#This Row],[State]]</f>
        <v>17010404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17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3P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17010005</v>
      </c>
      <c r="H798" s="134">
        <f>Systematic[[#This Row],[SampleVariableLabel]]+100*Systematic[[#This Row],[State]]</f>
        <v>17010405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17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3P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17010006</v>
      </c>
      <c r="H799" s="134">
        <f>Systematic[[#This Row],[SampleVariableLabel]]+100*Systematic[[#This Row],[State]]</f>
        <v>17010406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17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4S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17010001</v>
      </c>
      <c r="H800" s="134">
        <f>Systematic[[#This Row],[SampleVariableLabel]]+100*Systematic[[#This Row],[State]]</f>
        <v>17010501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17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4S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17010002</v>
      </c>
      <c r="H801" s="134">
        <f>Systematic[[#This Row],[SampleVariableLabel]]+100*Systematic[[#This Row],[State]]</f>
        <v>17010502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17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4S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17010003</v>
      </c>
      <c r="H802" s="134">
        <f>Systematic[[#This Row],[SampleVariableLabel]]+100*Systematic[[#This Row],[State]]</f>
        <v>17010503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17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4S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17010004</v>
      </c>
      <c r="H803" s="134">
        <f>Systematic[[#This Row],[SampleVariableLabel]]+100*Systematic[[#This Row],[State]]</f>
        <v>17010504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17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4S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17010005</v>
      </c>
      <c r="H804" s="134">
        <f>Systematic[[#This Row],[SampleVariableLabel]]+100*Systematic[[#This Row],[State]]</f>
        <v>17010505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17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4S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17010006</v>
      </c>
      <c r="H805" s="134">
        <f>Systematic[[#This Row],[SampleVariableLabel]]+100*Systematic[[#This Row],[State]]</f>
        <v>17010506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17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5U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17010001</v>
      </c>
      <c r="H806" s="134">
        <f>Systematic[[#This Row],[SampleVariableLabel]]+100*Systematic[[#This Row],[State]]</f>
        <v>17010601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17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5U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17010002</v>
      </c>
      <c r="H807" s="134">
        <f>Systematic[[#This Row],[SampleVariableLabel]]+100*Systematic[[#This Row],[State]]</f>
        <v>17010602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17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5U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17010003</v>
      </c>
      <c r="H808" s="134">
        <f>Systematic[[#This Row],[SampleVariableLabel]]+100*Systematic[[#This Row],[State]]</f>
        <v>17010603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17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5U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17010004</v>
      </c>
      <c r="H809" s="134">
        <f>Systematic[[#This Row],[SampleVariableLabel]]+100*Systematic[[#This Row],[State]]</f>
        <v>17010604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17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5U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17010005</v>
      </c>
      <c r="H810" s="134">
        <f>Systematic[[#This Row],[SampleVariableLabel]]+100*Systematic[[#This Row],[State]]</f>
        <v>17010605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17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5U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17010006</v>
      </c>
      <c r="H811" s="134">
        <f>Systematic[[#This Row],[SampleVariableLabel]]+100*Systematic[[#This Row],[State]]</f>
        <v>17010606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17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6Rot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17010001</v>
      </c>
      <c r="H812" s="134">
        <f>Systematic[[#This Row],[SampleVariableLabel]]+100*Systematic[[#This Row],[State]]</f>
        <v>17010701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17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6Rot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17010002</v>
      </c>
      <c r="H813" s="134">
        <f>Systematic[[#This Row],[SampleVariableLabel]]+100*Systematic[[#This Row],[State]]</f>
        <v>17010702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17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6Rot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17010003</v>
      </c>
      <c r="H814" s="134">
        <f>Systematic[[#This Row],[SampleVariableLabel]]+100*Systematic[[#This Row],[State]]</f>
        <v>17010703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17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6Rot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17010004</v>
      </c>
      <c r="H815" s="134">
        <f>Systematic[[#This Row],[SampleVariableLabel]]+100*Systematic[[#This Row],[State]]</f>
        <v>17010704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17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6Rot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17010005</v>
      </c>
      <c r="H816" s="134">
        <f>Systematic[[#This Row],[SampleVariableLabel]]+100*Systematic[[#This Row],[State]]</f>
        <v>17010705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17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6Rot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17010006</v>
      </c>
      <c r="H817" s="134">
        <f>Systematic[[#This Row],[SampleVariableLabel]]+100*Systematic[[#This Row],[State]]</f>
        <v>17010706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18</v>
      </c>
      <c r="B818" s="1">
        <f t="shared" si="36"/>
        <v>1</v>
      </c>
      <c r="C818" s="1">
        <f>IF(Systematic[[#This Row],[VariableIndex]]&gt;1,C817,IF(C817+1=StepsPerSubsample,0,C817+1))</f>
        <v>0</v>
      </c>
      <c r="D818" s="1">
        <f t="shared" si="37"/>
        <v>1</v>
      </c>
      <c r="E818" s="1" t="str">
        <f>INDEX(Protocol[Mark],MATCH(C818,Protocol[Step],0))</f>
        <v>1pfi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18010001</v>
      </c>
      <c r="H818" s="134">
        <f>Systematic[[#This Row],[SampleVariableLabel]]+100*Systematic[[#This Row],[State]]</f>
        <v>18010001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18</v>
      </c>
      <c r="B819" s="1">
        <f t="shared" si="36"/>
        <v>1</v>
      </c>
      <c r="C819" s="1">
        <f>IF(Systematic[[#This Row],[VariableIndex]]&gt;1,C818,IF(C818+1=StepsPerSubsample,0,C818+1))</f>
        <v>0</v>
      </c>
      <c r="D819" s="1">
        <f t="shared" si="37"/>
        <v>2</v>
      </c>
      <c r="E819" s="1" t="str">
        <f>INDEX(Protocol[Mark],MATCH(C819,Protocol[Step],0))</f>
        <v>1pfi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18010002</v>
      </c>
      <c r="H819" s="134">
        <f>Systematic[[#This Row],[SampleVariableLabel]]+100*Systematic[[#This Row],[State]]</f>
        <v>18010002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18</v>
      </c>
      <c r="B820" s="1">
        <f t="shared" si="36"/>
        <v>1</v>
      </c>
      <c r="C820" s="1">
        <f>IF(Systematic[[#This Row],[VariableIndex]]&gt;1,C819,IF(C819+1=StepsPerSubsample,0,C819+1))</f>
        <v>0</v>
      </c>
      <c r="D820" s="1">
        <f t="shared" si="37"/>
        <v>3</v>
      </c>
      <c r="E820" s="1" t="str">
        <f>INDEX(Protocol[Mark],MATCH(C820,Protocol[Step],0))</f>
        <v>1pfi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18010003</v>
      </c>
      <c r="H820" s="134">
        <f>Systematic[[#This Row],[SampleVariableLabel]]+100*Systematic[[#This Row],[State]]</f>
        <v>18010003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18</v>
      </c>
      <c r="B821" s="1">
        <f t="shared" si="36"/>
        <v>1</v>
      </c>
      <c r="C821" s="1">
        <f>IF(Systematic[[#This Row],[VariableIndex]]&gt;1,C820,IF(C820+1=StepsPerSubsample,0,C820+1))</f>
        <v>0</v>
      </c>
      <c r="D821" s="1">
        <f t="shared" si="37"/>
        <v>4</v>
      </c>
      <c r="E821" s="1" t="str">
        <f>INDEX(Protocol[Mark],MATCH(C821,Protocol[Step],0))</f>
        <v>1pfi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18010004</v>
      </c>
      <c r="H821" s="134">
        <f>Systematic[[#This Row],[SampleVariableLabel]]+100*Systematic[[#This Row],[State]]</f>
        <v>18010004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18</v>
      </c>
      <c r="B822" s="1">
        <f t="shared" si="36"/>
        <v>1</v>
      </c>
      <c r="C822" s="1">
        <f>IF(Systematic[[#This Row],[VariableIndex]]&gt;1,C821,IF(C821+1=StepsPerSubsample,0,C821+1))</f>
        <v>0</v>
      </c>
      <c r="D822" s="1">
        <f t="shared" si="37"/>
        <v>5</v>
      </c>
      <c r="E822" s="1" t="str">
        <f>INDEX(Protocol[Mark],MATCH(C822,Protocol[Step],0))</f>
        <v>1pfi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18010005</v>
      </c>
      <c r="H822" s="134">
        <f>Systematic[[#This Row],[SampleVariableLabel]]+100*Systematic[[#This Row],[State]]</f>
        <v>18010005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18</v>
      </c>
      <c r="B823" s="1">
        <f t="shared" si="36"/>
        <v>1</v>
      </c>
      <c r="C823" s="1">
        <f>IF(Systematic[[#This Row],[VariableIndex]]&gt;1,C822,IF(C822+1=StepsPerSubsample,0,C822+1))</f>
        <v>0</v>
      </c>
      <c r="D823" s="1">
        <f t="shared" si="37"/>
        <v>6</v>
      </c>
      <c r="E823" s="1" t="str">
        <f>INDEX(Protocol[Mark],MATCH(C823,Protocol[Step],0))</f>
        <v>1pfi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18010006</v>
      </c>
      <c r="H823" s="134">
        <f>Systematic[[#This Row],[SampleVariableLabel]]+100*Systematic[[#This Row],[State]]</f>
        <v>18010006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18</v>
      </c>
      <c r="B824" s="1">
        <f t="shared" si="36"/>
        <v>1</v>
      </c>
      <c r="C824" s="1">
        <f>IF(Systematic[[#This Row],[VariableIndex]]&gt;1,C823,IF(C823+1=StepsPerSubsample,0,C823+1))</f>
        <v>1</v>
      </c>
      <c r="D824" s="1">
        <f t="shared" si="37"/>
        <v>1</v>
      </c>
      <c r="E824" s="1" t="str">
        <f>INDEX(Protocol[Mark],MATCH(C824,Protocol[Step],0))</f>
        <v>1OctM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18010001</v>
      </c>
      <c r="H824" s="134">
        <f>Systematic[[#This Row],[SampleVariableLabel]]+100*Systematic[[#This Row],[State]]</f>
        <v>18010101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18</v>
      </c>
      <c r="B825" s="1">
        <f t="shared" si="36"/>
        <v>1</v>
      </c>
      <c r="C825" s="1">
        <f>IF(Systematic[[#This Row],[VariableIndex]]&gt;1,C824,IF(C824+1=StepsPerSubsample,0,C824+1))</f>
        <v>1</v>
      </c>
      <c r="D825" s="1">
        <f t="shared" si="37"/>
        <v>2</v>
      </c>
      <c r="E825" s="1" t="str">
        <f>INDEX(Protocol[Mark],MATCH(C825,Protocol[Step],0))</f>
        <v>1OctM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18010002</v>
      </c>
      <c r="H825" s="134">
        <f>Systematic[[#This Row],[SampleVariableLabel]]+100*Systematic[[#This Row],[State]]</f>
        <v>18010102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18</v>
      </c>
      <c r="B826" s="1">
        <f t="shared" si="36"/>
        <v>1</v>
      </c>
      <c r="C826" s="1">
        <f>IF(Systematic[[#This Row],[VariableIndex]]&gt;1,C825,IF(C825+1=StepsPerSubsample,0,C825+1))</f>
        <v>1</v>
      </c>
      <c r="D826" s="1">
        <f t="shared" si="37"/>
        <v>3</v>
      </c>
      <c r="E826" s="1" t="str">
        <f>INDEX(Protocol[Mark],MATCH(C826,Protocol[Step],0))</f>
        <v>1OctM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18010003</v>
      </c>
      <c r="H826" s="134">
        <f>Systematic[[#This Row],[SampleVariableLabel]]+100*Systematic[[#This Row],[State]]</f>
        <v>18010103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18</v>
      </c>
      <c r="B827" s="1">
        <f t="shared" si="36"/>
        <v>1</v>
      </c>
      <c r="C827" s="1">
        <f>IF(Systematic[[#This Row],[VariableIndex]]&gt;1,C826,IF(C826+1=StepsPerSubsample,0,C826+1))</f>
        <v>1</v>
      </c>
      <c r="D827" s="1">
        <f t="shared" si="37"/>
        <v>4</v>
      </c>
      <c r="E827" s="1" t="str">
        <f>INDEX(Protocol[Mark],MATCH(C827,Protocol[Step],0))</f>
        <v>1OctM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18010004</v>
      </c>
      <c r="H827" s="134">
        <f>Systematic[[#This Row],[SampleVariableLabel]]+100*Systematic[[#This Row],[State]]</f>
        <v>18010104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18</v>
      </c>
      <c r="B828" s="1">
        <f t="shared" si="36"/>
        <v>1</v>
      </c>
      <c r="C828" s="1">
        <f>IF(Systematic[[#This Row],[VariableIndex]]&gt;1,C827,IF(C827+1=StepsPerSubsample,0,C827+1))</f>
        <v>1</v>
      </c>
      <c r="D828" s="1">
        <f t="shared" si="37"/>
        <v>5</v>
      </c>
      <c r="E828" s="1" t="str">
        <f>INDEX(Protocol[Mark],MATCH(C828,Protocol[Step],0))</f>
        <v>1OctM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18010005</v>
      </c>
      <c r="H828" s="134">
        <f>Systematic[[#This Row],[SampleVariableLabel]]+100*Systematic[[#This Row],[State]]</f>
        <v>18010105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18</v>
      </c>
      <c r="B829" s="1">
        <f t="shared" si="36"/>
        <v>1</v>
      </c>
      <c r="C829" s="1">
        <f>IF(Systematic[[#This Row],[VariableIndex]]&gt;1,C828,IF(C828+1=StepsPerSubsample,0,C828+1))</f>
        <v>1</v>
      </c>
      <c r="D829" s="1">
        <f t="shared" si="37"/>
        <v>6</v>
      </c>
      <c r="E829" s="1" t="str">
        <f>INDEX(Protocol[Mark],MATCH(C829,Protocol[Step],0))</f>
        <v>1OctM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18010006</v>
      </c>
      <c r="H829" s="134">
        <f>Systematic[[#This Row],[SampleVariableLabel]]+100*Systematic[[#This Row],[State]]</f>
        <v>18010106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18</v>
      </c>
      <c r="B830" s="1">
        <f t="shared" si="36"/>
        <v>1</v>
      </c>
      <c r="C830" s="1">
        <f>IF(Systematic[[#This Row],[VariableIndex]]&gt;1,C829,IF(C829+1=StepsPerSubsample,0,C829+1))</f>
        <v>2</v>
      </c>
      <c r="D830" s="1">
        <f t="shared" si="37"/>
        <v>1</v>
      </c>
      <c r="E830" s="1" t="str">
        <f>INDEX(Protocol[Mark],MATCH(C830,Protocol[Step],0))</f>
        <v>2D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18010001</v>
      </c>
      <c r="H830" s="134">
        <f>Systematic[[#This Row],[SampleVariableLabel]]+100*Systematic[[#This Row],[State]]</f>
        <v>18010201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18</v>
      </c>
      <c r="B831" s="1">
        <f t="shared" si="36"/>
        <v>1</v>
      </c>
      <c r="C831" s="1">
        <f>IF(Systematic[[#This Row],[VariableIndex]]&gt;1,C830,IF(C830+1=StepsPerSubsample,0,C830+1))</f>
        <v>2</v>
      </c>
      <c r="D831" s="1">
        <f t="shared" si="37"/>
        <v>2</v>
      </c>
      <c r="E831" s="1" t="str">
        <f>INDEX(Protocol[Mark],MATCH(C831,Protocol[Step],0))</f>
        <v>2D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18010002</v>
      </c>
      <c r="H831" s="134">
        <f>Systematic[[#This Row],[SampleVariableLabel]]+100*Systematic[[#This Row],[State]]</f>
        <v>18010202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18</v>
      </c>
      <c r="B832" s="1">
        <f t="shared" si="36"/>
        <v>1</v>
      </c>
      <c r="C832" s="1">
        <f>IF(Systematic[[#This Row],[VariableIndex]]&gt;1,C831,IF(C831+1=StepsPerSubsample,0,C831+1))</f>
        <v>2</v>
      </c>
      <c r="D832" s="1">
        <f t="shared" si="37"/>
        <v>3</v>
      </c>
      <c r="E832" s="1" t="str">
        <f>INDEX(Protocol[Mark],MATCH(C832,Protocol[Step],0))</f>
        <v>2D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18010003</v>
      </c>
      <c r="H832" s="134">
        <f>Systematic[[#This Row],[SampleVariableLabel]]+100*Systematic[[#This Row],[State]]</f>
        <v>18010203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18</v>
      </c>
      <c r="B833" s="1">
        <f t="shared" si="36"/>
        <v>1</v>
      </c>
      <c r="C833" s="1">
        <f>IF(Systematic[[#This Row],[VariableIndex]]&gt;1,C832,IF(C832+1=StepsPerSubsample,0,C832+1))</f>
        <v>2</v>
      </c>
      <c r="D833" s="1">
        <f t="shared" si="37"/>
        <v>4</v>
      </c>
      <c r="E833" s="1" t="str">
        <f>INDEX(Protocol[Mark],MATCH(C833,Protocol[Step],0))</f>
        <v>2D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18010004</v>
      </c>
      <c r="H833" s="134">
        <f>Systematic[[#This Row],[SampleVariableLabel]]+100*Systematic[[#This Row],[State]]</f>
        <v>18010204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18</v>
      </c>
      <c r="B834" s="1">
        <f t="shared" si="36"/>
        <v>1</v>
      </c>
      <c r="C834" s="1">
        <f>IF(Systematic[[#This Row],[VariableIndex]]&gt;1,C833,IF(C833+1=StepsPerSubsample,0,C833+1))</f>
        <v>2</v>
      </c>
      <c r="D834" s="1">
        <f t="shared" si="37"/>
        <v>5</v>
      </c>
      <c r="E834" s="1" t="str">
        <f>INDEX(Protocol[Mark],MATCH(C834,Protocol[Step],0))</f>
        <v>2D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18010005</v>
      </c>
      <c r="H834" s="134">
        <f>Systematic[[#This Row],[SampleVariableLabel]]+100*Systematic[[#This Row],[State]]</f>
        <v>18010205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18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2</v>
      </c>
      <c r="D835" s="1">
        <f t="shared" ref="D835:D898" si="40">IF(D834=nVariables,1,D834+1)</f>
        <v>6</v>
      </c>
      <c r="E835" s="1" t="str">
        <f>INDEX(Protocol[Mark],MATCH(C835,Protocol[Step],0))</f>
        <v>2D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18010006</v>
      </c>
      <c r="H835" s="134">
        <f>Systematic[[#This Row],[SampleVariableLabel]]+100*Systematic[[#This Row],[State]]</f>
        <v>18010206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18</v>
      </c>
      <c r="B836" s="1">
        <f t="shared" si="39"/>
        <v>1</v>
      </c>
      <c r="C836" s="1">
        <f>IF(Systematic[[#This Row],[VariableIndex]]&gt;1,C835,IF(C835+1=StepsPerSubsample,0,C835+1))</f>
        <v>3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18010001</v>
      </c>
      <c r="H836" s="134">
        <f>Systematic[[#This Row],[SampleVariableLabel]]+100*Systematic[[#This Row],[State]]</f>
        <v>18010301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18</v>
      </c>
      <c r="B837" s="1">
        <f t="shared" si="39"/>
        <v>1</v>
      </c>
      <c r="C837" s="1">
        <f>IF(Systematic[[#This Row],[VariableIndex]]&gt;1,C836,IF(C836+1=StepsPerSubsample,0,C836+1))</f>
        <v>3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18010002</v>
      </c>
      <c r="H837" s="134">
        <f>Systematic[[#This Row],[SampleVariableLabel]]+100*Systematic[[#This Row],[State]]</f>
        <v>18010302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18</v>
      </c>
      <c r="B838" s="1">
        <f t="shared" si="39"/>
        <v>1</v>
      </c>
      <c r="C838" s="1">
        <f>IF(Systematic[[#This Row],[VariableIndex]]&gt;1,C837,IF(C837+1=StepsPerSubsample,0,C837+1))</f>
        <v>3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18010003</v>
      </c>
      <c r="H838" s="134">
        <f>Systematic[[#This Row],[SampleVariableLabel]]+100*Systematic[[#This Row],[State]]</f>
        <v>18010303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18</v>
      </c>
      <c r="B839" s="1">
        <f t="shared" si="39"/>
        <v>1</v>
      </c>
      <c r="C839" s="1">
        <f>IF(Systematic[[#This Row],[VariableIndex]]&gt;1,C838,IF(C838+1=StepsPerSubsample,0,C838+1))</f>
        <v>3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18010004</v>
      </c>
      <c r="H839" s="134">
        <f>Systematic[[#This Row],[SampleVariableLabel]]+100*Systematic[[#This Row],[State]]</f>
        <v>18010304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18</v>
      </c>
      <c r="B840" s="1">
        <f t="shared" si="39"/>
        <v>1</v>
      </c>
      <c r="C840" s="1">
        <f>IF(Systematic[[#This Row],[VariableIndex]]&gt;1,C839,IF(C839+1=StepsPerSubsample,0,C839+1))</f>
        <v>3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18010005</v>
      </c>
      <c r="H840" s="134">
        <f>Systematic[[#This Row],[SampleVariableLabel]]+100*Systematic[[#This Row],[State]]</f>
        <v>18010305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18</v>
      </c>
      <c r="B841" s="1">
        <f t="shared" si="39"/>
        <v>1</v>
      </c>
      <c r="C841" s="1">
        <f>IF(Systematic[[#This Row],[VariableIndex]]&gt;1,C840,IF(C840+1=StepsPerSubsample,0,C840+1))</f>
        <v>3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18010006</v>
      </c>
      <c r="H841" s="134">
        <f>Systematic[[#This Row],[SampleVariableLabel]]+100*Systematic[[#This Row],[State]]</f>
        <v>18010306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18</v>
      </c>
      <c r="B842" s="1">
        <f t="shared" si="39"/>
        <v>1</v>
      </c>
      <c r="C842" s="1">
        <f>IF(Systematic[[#This Row],[VariableIndex]]&gt;1,C841,IF(C841+1=StepsPerSubsample,0,C841+1))</f>
        <v>4</v>
      </c>
      <c r="D842" s="1">
        <f t="shared" si="40"/>
        <v>1</v>
      </c>
      <c r="E842" s="1" t="str">
        <f>INDEX(Protocol[Mark],MATCH(C842,Protocol[Step],0))</f>
        <v>3P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18010001</v>
      </c>
      <c r="H842" s="134">
        <f>Systematic[[#This Row],[SampleVariableLabel]]+100*Systematic[[#This Row],[State]]</f>
        <v>18010401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18</v>
      </c>
      <c r="B843" s="1">
        <f t="shared" si="39"/>
        <v>1</v>
      </c>
      <c r="C843" s="1">
        <f>IF(Systematic[[#This Row],[VariableIndex]]&gt;1,C842,IF(C842+1=StepsPerSubsample,0,C842+1))</f>
        <v>4</v>
      </c>
      <c r="D843" s="1">
        <f t="shared" si="40"/>
        <v>2</v>
      </c>
      <c r="E843" s="1" t="str">
        <f>INDEX(Protocol[Mark],MATCH(C843,Protocol[Step],0))</f>
        <v>3P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18010002</v>
      </c>
      <c r="H843" s="134">
        <f>Systematic[[#This Row],[SampleVariableLabel]]+100*Systematic[[#This Row],[State]]</f>
        <v>18010402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18</v>
      </c>
      <c r="B844" s="1">
        <f t="shared" si="39"/>
        <v>1</v>
      </c>
      <c r="C844" s="1">
        <f>IF(Systematic[[#This Row],[VariableIndex]]&gt;1,C843,IF(C843+1=StepsPerSubsample,0,C843+1))</f>
        <v>4</v>
      </c>
      <c r="D844" s="1">
        <f t="shared" si="40"/>
        <v>3</v>
      </c>
      <c r="E844" s="1" t="str">
        <f>INDEX(Protocol[Mark],MATCH(C844,Protocol[Step],0))</f>
        <v>3P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18010003</v>
      </c>
      <c r="H844" s="134">
        <f>Systematic[[#This Row],[SampleVariableLabel]]+100*Systematic[[#This Row],[State]]</f>
        <v>18010403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18</v>
      </c>
      <c r="B845" s="1">
        <f t="shared" si="39"/>
        <v>1</v>
      </c>
      <c r="C845" s="1">
        <f>IF(Systematic[[#This Row],[VariableIndex]]&gt;1,C844,IF(C844+1=StepsPerSubsample,0,C844+1))</f>
        <v>4</v>
      </c>
      <c r="D845" s="1">
        <f t="shared" si="40"/>
        <v>4</v>
      </c>
      <c r="E845" s="1" t="str">
        <f>INDEX(Protocol[Mark],MATCH(C845,Protocol[Step],0))</f>
        <v>3P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18010004</v>
      </c>
      <c r="H845" s="134">
        <f>Systematic[[#This Row],[SampleVariableLabel]]+100*Systematic[[#This Row],[State]]</f>
        <v>18010404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18</v>
      </c>
      <c r="B846" s="1">
        <f t="shared" si="39"/>
        <v>1</v>
      </c>
      <c r="C846" s="1">
        <f>IF(Systematic[[#This Row],[VariableIndex]]&gt;1,C845,IF(C845+1=StepsPerSubsample,0,C845+1))</f>
        <v>4</v>
      </c>
      <c r="D846" s="1">
        <f t="shared" si="40"/>
        <v>5</v>
      </c>
      <c r="E846" s="1" t="str">
        <f>INDEX(Protocol[Mark],MATCH(C846,Protocol[Step],0))</f>
        <v>3P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18010005</v>
      </c>
      <c r="H846" s="134">
        <f>Systematic[[#This Row],[SampleVariableLabel]]+100*Systematic[[#This Row],[State]]</f>
        <v>18010405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18</v>
      </c>
      <c r="B847" s="1">
        <f t="shared" si="39"/>
        <v>1</v>
      </c>
      <c r="C847" s="1">
        <f>IF(Systematic[[#This Row],[VariableIndex]]&gt;1,C846,IF(C846+1=StepsPerSubsample,0,C846+1))</f>
        <v>4</v>
      </c>
      <c r="D847" s="1">
        <f t="shared" si="40"/>
        <v>6</v>
      </c>
      <c r="E847" s="1" t="str">
        <f>INDEX(Protocol[Mark],MATCH(C847,Protocol[Step],0))</f>
        <v>3P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18010006</v>
      </c>
      <c r="H847" s="134">
        <f>Systematic[[#This Row],[SampleVariableLabel]]+100*Systematic[[#This Row],[State]]</f>
        <v>18010406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18</v>
      </c>
      <c r="B848" s="1">
        <f t="shared" si="39"/>
        <v>1</v>
      </c>
      <c r="C848" s="1">
        <f>IF(Systematic[[#This Row],[VariableIndex]]&gt;1,C847,IF(C847+1=StepsPerSubsample,0,C847+1))</f>
        <v>5</v>
      </c>
      <c r="D848" s="1">
        <f t="shared" si="40"/>
        <v>1</v>
      </c>
      <c r="E848" s="1" t="str">
        <f>INDEX(Protocol[Mark],MATCH(C848,Protocol[Step],0))</f>
        <v>4S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18010001</v>
      </c>
      <c r="H848" s="134">
        <f>Systematic[[#This Row],[SampleVariableLabel]]+100*Systematic[[#This Row],[State]]</f>
        <v>18010501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18</v>
      </c>
      <c r="B849" s="1">
        <f t="shared" si="39"/>
        <v>1</v>
      </c>
      <c r="C849" s="1">
        <f>IF(Systematic[[#This Row],[VariableIndex]]&gt;1,C848,IF(C848+1=StepsPerSubsample,0,C848+1))</f>
        <v>5</v>
      </c>
      <c r="D849" s="1">
        <f t="shared" si="40"/>
        <v>2</v>
      </c>
      <c r="E849" s="1" t="str">
        <f>INDEX(Protocol[Mark],MATCH(C849,Protocol[Step],0))</f>
        <v>4S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18010002</v>
      </c>
      <c r="H849" s="134">
        <f>Systematic[[#This Row],[SampleVariableLabel]]+100*Systematic[[#This Row],[State]]</f>
        <v>18010502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18</v>
      </c>
      <c r="B850" s="1">
        <f t="shared" si="39"/>
        <v>1</v>
      </c>
      <c r="C850" s="1">
        <f>IF(Systematic[[#This Row],[VariableIndex]]&gt;1,C849,IF(C849+1=StepsPerSubsample,0,C849+1))</f>
        <v>5</v>
      </c>
      <c r="D850" s="1">
        <f t="shared" si="40"/>
        <v>3</v>
      </c>
      <c r="E850" s="1" t="str">
        <f>INDEX(Protocol[Mark],MATCH(C850,Protocol[Step],0))</f>
        <v>4S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18010003</v>
      </c>
      <c r="H850" s="134">
        <f>Systematic[[#This Row],[SampleVariableLabel]]+100*Systematic[[#This Row],[State]]</f>
        <v>18010503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18</v>
      </c>
      <c r="B851" s="1">
        <f t="shared" si="39"/>
        <v>1</v>
      </c>
      <c r="C851" s="1">
        <f>IF(Systematic[[#This Row],[VariableIndex]]&gt;1,C850,IF(C850+1=StepsPerSubsample,0,C850+1))</f>
        <v>5</v>
      </c>
      <c r="D851" s="1">
        <f t="shared" si="40"/>
        <v>4</v>
      </c>
      <c r="E851" s="1" t="str">
        <f>INDEX(Protocol[Mark],MATCH(C851,Protocol[Step],0))</f>
        <v>4S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18010004</v>
      </c>
      <c r="H851" s="134">
        <f>Systematic[[#This Row],[SampleVariableLabel]]+100*Systematic[[#This Row],[State]]</f>
        <v>18010504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18</v>
      </c>
      <c r="B852" s="1">
        <f t="shared" si="39"/>
        <v>1</v>
      </c>
      <c r="C852" s="1">
        <f>IF(Systematic[[#This Row],[VariableIndex]]&gt;1,C851,IF(C851+1=StepsPerSubsample,0,C851+1))</f>
        <v>5</v>
      </c>
      <c r="D852" s="1">
        <f t="shared" si="40"/>
        <v>5</v>
      </c>
      <c r="E852" s="1" t="str">
        <f>INDEX(Protocol[Mark],MATCH(C852,Protocol[Step],0))</f>
        <v>4S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18010005</v>
      </c>
      <c r="H852" s="134">
        <f>Systematic[[#This Row],[SampleVariableLabel]]+100*Systematic[[#This Row],[State]]</f>
        <v>18010505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18</v>
      </c>
      <c r="B853" s="1">
        <f t="shared" si="39"/>
        <v>1</v>
      </c>
      <c r="C853" s="1">
        <f>IF(Systematic[[#This Row],[VariableIndex]]&gt;1,C852,IF(C852+1=StepsPerSubsample,0,C852+1))</f>
        <v>5</v>
      </c>
      <c r="D853" s="1">
        <f t="shared" si="40"/>
        <v>6</v>
      </c>
      <c r="E853" s="1" t="str">
        <f>INDEX(Protocol[Mark],MATCH(C853,Protocol[Step],0))</f>
        <v>4S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18010006</v>
      </c>
      <c r="H853" s="134">
        <f>Systematic[[#This Row],[SampleVariableLabel]]+100*Systematic[[#This Row],[State]]</f>
        <v>18010506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18</v>
      </c>
      <c r="B854" s="1">
        <f t="shared" si="39"/>
        <v>1</v>
      </c>
      <c r="C854" s="1">
        <f>IF(Systematic[[#This Row],[VariableIndex]]&gt;1,C853,IF(C853+1=StepsPerSubsample,0,C853+1))</f>
        <v>6</v>
      </c>
      <c r="D854" s="1">
        <f t="shared" si="40"/>
        <v>1</v>
      </c>
      <c r="E854" s="1" t="str">
        <f>INDEX(Protocol[Mark],MATCH(C854,Protocol[Step],0))</f>
        <v>5U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18010001</v>
      </c>
      <c r="H854" s="134">
        <f>Systematic[[#This Row],[SampleVariableLabel]]+100*Systematic[[#This Row],[State]]</f>
        <v>18010601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18</v>
      </c>
      <c r="B855" s="1">
        <f t="shared" si="39"/>
        <v>1</v>
      </c>
      <c r="C855" s="1">
        <f>IF(Systematic[[#This Row],[VariableIndex]]&gt;1,C854,IF(C854+1=StepsPerSubsample,0,C854+1))</f>
        <v>6</v>
      </c>
      <c r="D855" s="1">
        <f t="shared" si="40"/>
        <v>2</v>
      </c>
      <c r="E855" s="1" t="str">
        <f>INDEX(Protocol[Mark],MATCH(C855,Protocol[Step],0))</f>
        <v>5U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18010002</v>
      </c>
      <c r="H855" s="134">
        <f>Systematic[[#This Row],[SampleVariableLabel]]+100*Systematic[[#This Row],[State]]</f>
        <v>18010602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18</v>
      </c>
      <c r="B856" s="1">
        <f t="shared" si="39"/>
        <v>1</v>
      </c>
      <c r="C856" s="1">
        <f>IF(Systematic[[#This Row],[VariableIndex]]&gt;1,C855,IF(C855+1=StepsPerSubsample,0,C855+1))</f>
        <v>6</v>
      </c>
      <c r="D856" s="1">
        <f t="shared" si="40"/>
        <v>3</v>
      </c>
      <c r="E856" s="1" t="str">
        <f>INDEX(Protocol[Mark],MATCH(C856,Protocol[Step],0))</f>
        <v>5U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18010003</v>
      </c>
      <c r="H856" s="134">
        <f>Systematic[[#This Row],[SampleVariableLabel]]+100*Systematic[[#This Row],[State]]</f>
        <v>18010603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18</v>
      </c>
      <c r="B857" s="1">
        <f t="shared" si="39"/>
        <v>1</v>
      </c>
      <c r="C857" s="1">
        <f>IF(Systematic[[#This Row],[VariableIndex]]&gt;1,C856,IF(C856+1=StepsPerSubsample,0,C856+1))</f>
        <v>6</v>
      </c>
      <c r="D857" s="1">
        <f t="shared" si="40"/>
        <v>4</v>
      </c>
      <c r="E857" s="1" t="str">
        <f>INDEX(Protocol[Mark],MATCH(C857,Protocol[Step],0))</f>
        <v>5U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18010004</v>
      </c>
      <c r="H857" s="134">
        <f>Systematic[[#This Row],[SampleVariableLabel]]+100*Systematic[[#This Row],[State]]</f>
        <v>18010604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18</v>
      </c>
      <c r="B858" s="1">
        <f t="shared" si="39"/>
        <v>1</v>
      </c>
      <c r="C858" s="1">
        <f>IF(Systematic[[#This Row],[VariableIndex]]&gt;1,C857,IF(C857+1=StepsPerSubsample,0,C857+1))</f>
        <v>6</v>
      </c>
      <c r="D858" s="1">
        <f t="shared" si="40"/>
        <v>5</v>
      </c>
      <c r="E858" s="1" t="str">
        <f>INDEX(Protocol[Mark],MATCH(C858,Protocol[Step],0))</f>
        <v>5U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18010005</v>
      </c>
      <c r="H858" s="134">
        <f>Systematic[[#This Row],[SampleVariableLabel]]+100*Systematic[[#This Row],[State]]</f>
        <v>18010605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18</v>
      </c>
      <c r="B859" s="1">
        <f t="shared" si="39"/>
        <v>1</v>
      </c>
      <c r="C859" s="1">
        <f>IF(Systematic[[#This Row],[VariableIndex]]&gt;1,C858,IF(C858+1=StepsPerSubsample,0,C858+1))</f>
        <v>6</v>
      </c>
      <c r="D859" s="1">
        <f t="shared" si="40"/>
        <v>6</v>
      </c>
      <c r="E859" s="1" t="str">
        <f>INDEX(Protocol[Mark],MATCH(C859,Protocol[Step],0))</f>
        <v>5U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18010006</v>
      </c>
      <c r="H859" s="134">
        <f>Systematic[[#This Row],[SampleVariableLabel]]+100*Systematic[[#This Row],[State]]</f>
        <v>18010606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18</v>
      </c>
      <c r="B860" s="1">
        <f t="shared" si="39"/>
        <v>1</v>
      </c>
      <c r="C860" s="1">
        <f>IF(Systematic[[#This Row],[VariableIndex]]&gt;1,C859,IF(C859+1=StepsPerSubsample,0,C859+1))</f>
        <v>7</v>
      </c>
      <c r="D860" s="1">
        <f t="shared" si="40"/>
        <v>1</v>
      </c>
      <c r="E860" s="1" t="str">
        <f>INDEX(Protocol[Mark],MATCH(C860,Protocol[Step],0))</f>
        <v>6Rot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18010001</v>
      </c>
      <c r="H860" s="134">
        <f>Systematic[[#This Row],[SampleVariableLabel]]+100*Systematic[[#This Row],[State]]</f>
        <v>18010701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18</v>
      </c>
      <c r="B861" s="1">
        <f t="shared" si="39"/>
        <v>1</v>
      </c>
      <c r="C861" s="1">
        <f>IF(Systematic[[#This Row],[VariableIndex]]&gt;1,C860,IF(C860+1=StepsPerSubsample,0,C860+1))</f>
        <v>7</v>
      </c>
      <c r="D861" s="1">
        <f t="shared" si="40"/>
        <v>2</v>
      </c>
      <c r="E861" s="1" t="str">
        <f>INDEX(Protocol[Mark],MATCH(C861,Protocol[Step],0))</f>
        <v>6Rot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18010002</v>
      </c>
      <c r="H861" s="134">
        <f>Systematic[[#This Row],[SampleVariableLabel]]+100*Systematic[[#This Row],[State]]</f>
        <v>18010702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18</v>
      </c>
      <c r="B862" s="1">
        <f t="shared" si="39"/>
        <v>1</v>
      </c>
      <c r="C862" s="1">
        <f>IF(Systematic[[#This Row],[VariableIndex]]&gt;1,C861,IF(C861+1=StepsPerSubsample,0,C861+1))</f>
        <v>7</v>
      </c>
      <c r="D862" s="1">
        <f t="shared" si="40"/>
        <v>3</v>
      </c>
      <c r="E862" s="1" t="str">
        <f>INDEX(Protocol[Mark],MATCH(C862,Protocol[Step],0))</f>
        <v>6Rot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18010003</v>
      </c>
      <c r="H862" s="134">
        <f>Systematic[[#This Row],[SampleVariableLabel]]+100*Systematic[[#This Row],[State]]</f>
        <v>18010703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18</v>
      </c>
      <c r="B863" s="1">
        <f t="shared" si="39"/>
        <v>1</v>
      </c>
      <c r="C863" s="1">
        <f>IF(Systematic[[#This Row],[VariableIndex]]&gt;1,C862,IF(C862+1=StepsPerSubsample,0,C862+1))</f>
        <v>7</v>
      </c>
      <c r="D863" s="1">
        <f t="shared" si="40"/>
        <v>4</v>
      </c>
      <c r="E863" s="1" t="str">
        <f>INDEX(Protocol[Mark],MATCH(C863,Protocol[Step],0))</f>
        <v>6Rot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18010004</v>
      </c>
      <c r="H863" s="134">
        <f>Systematic[[#This Row],[SampleVariableLabel]]+100*Systematic[[#This Row],[State]]</f>
        <v>18010704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18</v>
      </c>
      <c r="B864" s="1">
        <f t="shared" si="39"/>
        <v>1</v>
      </c>
      <c r="C864" s="1">
        <f>IF(Systematic[[#This Row],[VariableIndex]]&gt;1,C863,IF(C863+1=StepsPerSubsample,0,C863+1))</f>
        <v>7</v>
      </c>
      <c r="D864" s="1">
        <f t="shared" si="40"/>
        <v>5</v>
      </c>
      <c r="E864" s="1" t="str">
        <f>INDEX(Protocol[Mark],MATCH(C864,Protocol[Step],0))</f>
        <v>6Rot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18010005</v>
      </c>
      <c r="H864" s="134">
        <f>Systematic[[#This Row],[SampleVariableLabel]]+100*Systematic[[#This Row],[State]]</f>
        <v>18010705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18</v>
      </c>
      <c r="B865" s="1">
        <f t="shared" si="39"/>
        <v>1</v>
      </c>
      <c r="C865" s="1">
        <f>IF(Systematic[[#This Row],[VariableIndex]]&gt;1,C864,IF(C864+1=StepsPerSubsample,0,C864+1))</f>
        <v>7</v>
      </c>
      <c r="D865" s="1">
        <f t="shared" si="40"/>
        <v>6</v>
      </c>
      <c r="E865" s="1" t="str">
        <f>INDEX(Protocol[Mark],MATCH(C865,Protocol[Step],0))</f>
        <v>6Rot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18010006</v>
      </c>
      <c r="H865" s="134">
        <f>Systematic[[#This Row],[SampleVariableLabel]]+100*Systematic[[#This Row],[State]]</f>
        <v>18010706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19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1pfi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19010001</v>
      </c>
      <c r="H866" s="134">
        <f>Systematic[[#This Row],[SampleVariableLabel]]+100*Systematic[[#This Row],[State]]</f>
        <v>19010001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19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1pfi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19010002</v>
      </c>
      <c r="H867" s="134">
        <f>Systematic[[#This Row],[SampleVariableLabel]]+100*Systematic[[#This Row],[State]]</f>
        <v>19010002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19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1pfi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19010003</v>
      </c>
      <c r="H868" s="134">
        <f>Systematic[[#This Row],[SampleVariableLabel]]+100*Systematic[[#This Row],[State]]</f>
        <v>19010003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19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1pfi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19010004</v>
      </c>
      <c r="H869" s="134">
        <f>Systematic[[#This Row],[SampleVariableLabel]]+100*Systematic[[#This Row],[State]]</f>
        <v>19010004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19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1pfi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19010005</v>
      </c>
      <c r="H870" s="134">
        <f>Systematic[[#This Row],[SampleVariableLabel]]+100*Systematic[[#This Row],[State]]</f>
        <v>19010005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19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1pfi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19010006</v>
      </c>
      <c r="H871" s="134">
        <f>Systematic[[#This Row],[SampleVariableLabel]]+100*Systematic[[#This Row],[State]]</f>
        <v>19010006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19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1OctM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19010001</v>
      </c>
      <c r="H872" s="134">
        <f>Systematic[[#This Row],[SampleVariableLabel]]+100*Systematic[[#This Row],[State]]</f>
        <v>19010101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19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1OctM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19010002</v>
      </c>
      <c r="H873" s="134">
        <f>Systematic[[#This Row],[SampleVariableLabel]]+100*Systematic[[#This Row],[State]]</f>
        <v>19010102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19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1OctM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19010003</v>
      </c>
      <c r="H874" s="134">
        <f>Systematic[[#This Row],[SampleVariableLabel]]+100*Systematic[[#This Row],[State]]</f>
        <v>19010103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19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1OctM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19010004</v>
      </c>
      <c r="H875" s="134">
        <f>Systematic[[#This Row],[SampleVariableLabel]]+100*Systematic[[#This Row],[State]]</f>
        <v>19010104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19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1OctM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19010005</v>
      </c>
      <c r="H876" s="134">
        <f>Systematic[[#This Row],[SampleVariableLabel]]+100*Systematic[[#This Row],[State]]</f>
        <v>19010105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19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1OctM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19010006</v>
      </c>
      <c r="H877" s="134">
        <f>Systematic[[#This Row],[SampleVariableLabel]]+100*Systematic[[#This Row],[State]]</f>
        <v>19010106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19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2D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19010001</v>
      </c>
      <c r="H878" s="134">
        <f>Systematic[[#This Row],[SampleVariableLabel]]+100*Systematic[[#This Row],[State]]</f>
        <v>19010201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19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2D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19010002</v>
      </c>
      <c r="H879" s="134">
        <f>Systematic[[#This Row],[SampleVariableLabel]]+100*Systematic[[#This Row],[State]]</f>
        <v>19010202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19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2D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19010003</v>
      </c>
      <c r="H880" s="134">
        <f>Systematic[[#This Row],[SampleVariableLabel]]+100*Systematic[[#This Row],[State]]</f>
        <v>19010203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19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2D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19010004</v>
      </c>
      <c r="H881" s="134">
        <f>Systematic[[#This Row],[SampleVariableLabel]]+100*Systematic[[#This Row],[State]]</f>
        <v>19010204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19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2D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19010005</v>
      </c>
      <c r="H882" s="134">
        <f>Systematic[[#This Row],[SampleVariableLabel]]+100*Systematic[[#This Row],[State]]</f>
        <v>19010205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19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2D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19010006</v>
      </c>
      <c r="H883" s="134">
        <f>Systematic[[#This Row],[SampleVariableLabel]]+100*Systematic[[#This Row],[State]]</f>
        <v>19010206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19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2c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19010001</v>
      </c>
      <c r="H884" s="134">
        <f>Systematic[[#This Row],[SampleVariableLabel]]+100*Systematic[[#This Row],[State]]</f>
        <v>19010301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19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2c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19010002</v>
      </c>
      <c r="H885" s="134">
        <f>Systematic[[#This Row],[SampleVariableLabel]]+100*Systematic[[#This Row],[State]]</f>
        <v>19010302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19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2c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19010003</v>
      </c>
      <c r="H886" s="134">
        <f>Systematic[[#This Row],[SampleVariableLabel]]+100*Systematic[[#This Row],[State]]</f>
        <v>19010303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19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2c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19010004</v>
      </c>
      <c r="H887" s="134">
        <f>Systematic[[#This Row],[SampleVariableLabel]]+100*Systematic[[#This Row],[State]]</f>
        <v>19010304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19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2c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19010005</v>
      </c>
      <c r="H888" s="134">
        <f>Systematic[[#This Row],[SampleVariableLabel]]+100*Systematic[[#This Row],[State]]</f>
        <v>19010305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19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2c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19010006</v>
      </c>
      <c r="H889" s="134">
        <f>Systematic[[#This Row],[SampleVariableLabel]]+100*Systematic[[#This Row],[State]]</f>
        <v>19010306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19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3P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19010001</v>
      </c>
      <c r="H890" s="134">
        <f>Systematic[[#This Row],[SampleVariableLabel]]+100*Systematic[[#This Row],[State]]</f>
        <v>19010401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19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3P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19010002</v>
      </c>
      <c r="H891" s="134">
        <f>Systematic[[#This Row],[SampleVariableLabel]]+100*Systematic[[#This Row],[State]]</f>
        <v>19010402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19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3P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19010003</v>
      </c>
      <c r="H892" s="134">
        <f>Systematic[[#This Row],[SampleVariableLabel]]+100*Systematic[[#This Row],[State]]</f>
        <v>19010403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19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3P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19010004</v>
      </c>
      <c r="H893" s="134">
        <f>Systematic[[#This Row],[SampleVariableLabel]]+100*Systematic[[#This Row],[State]]</f>
        <v>19010404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19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3P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19010005</v>
      </c>
      <c r="H894" s="134">
        <f>Systematic[[#This Row],[SampleVariableLabel]]+100*Systematic[[#This Row],[State]]</f>
        <v>19010405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19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3P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19010006</v>
      </c>
      <c r="H895" s="134">
        <f>Systematic[[#This Row],[SampleVariableLabel]]+100*Systematic[[#This Row],[State]]</f>
        <v>19010406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19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4S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19010001</v>
      </c>
      <c r="H896" s="134">
        <f>Systematic[[#This Row],[SampleVariableLabel]]+100*Systematic[[#This Row],[State]]</f>
        <v>19010501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19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4S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19010002</v>
      </c>
      <c r="H897" s="134">
        <f>Systematic[[#This Row],[SampleVariableLabel]]+100*Systematic[[#This Row],[State]]</f>
        <v>19010502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19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4S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19010003</v>
      </c>
      <c r="H898" s="134">
        <f>Systematic[[#This Row],[SampleVariableLabel]]+100*Systematic[[#This Row],[State]]</f>
        <v>19010503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19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4S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19010004</v>
      </c>
      <c r="H899" s="134">
        <f>Systematic[[#This Row],[SampleVariableLabel]]+100*Systematic[[#This Row],[State]]</f>
        <v>19010504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19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4S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19010005</v>
      </c>
      <c r="H900" s="134">
        <f>Systematic[[#This Row],[SampleVariableLabel]]+100*Systematic[[#This Row],[State]]</f>
        <v>19010505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19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4S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19010006</v>
      </c>
      <c r="H901" s="134">
        <f>Systematic[[#This Row],[SampleVariableLabel]]+100*Systematic[[#This Row],[State]]</f>
        <v>19010506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19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5U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19010001</v>
      </c>
      <c r="H902" s="134">
        <f>Systematic[[#This Row],[SampleVariableLabel]]+100*Systematic[[#This Row],[State]]</f>
        <v>19010601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19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5U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19010002</v>
      </c>
      <c r="H903" s="134">
        <f>Systematic[[#This Row],[SampleVariableLabel]]+100*Systematic[[#This Row],[State]]</f>
        <v>19010602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19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5U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19010003</v>
      </c>
      <c r="H904" s="134">
        <f>Systematic[[#This Row],[SampleVariableLabel]]+100*Systematic[[#This Row],[State]]</f>
        <v>19010603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19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5U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19010004</v>
      </c>
      <c r="H905" s="134">
        <f>Systematic[[#This Row],[SampleVariableLabel]]+100*Systematic[[#This Row],[State]]</f>
        <v>19010604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19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5U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19010005</v>
      </c>
      <c r="H906" s="134">
        <f>Systematic[[#This Row],[SampleVariableLabel]]+100*Systematic[[#This Row],[State]]</f>
        <v>19010605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19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5U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19010006</v>
      </c>
      <c r="H907" s="134">
        <f>Systematic[[#This Row],[SampleVariableLabel]]+100*Systematic[[#This Row],[State]]</f>
        <v>19010606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19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6Rot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19010001</v>
      </c>
      <c r="H908" s="134">
        <f>Systematic[[#This Row],[SampleVariableLabel]]+100*Systematic[[#This Row],[State]]</f>
        <v>19010701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19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6Rot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19010002</v>
      </c>
      <c r="H909" s="134">
        <f>Systematic[[#This Row],[SampleVariableLabel]]+100*Systematic[[#This Row],[State]]</f>
        <v>19010702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19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6Rot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19010003</v>
      </c>
      <c r="H910" s="134">
        <f>Systematic[[#This Row],[SampleVariableLabel]]+100*Systematic[[#This Row],[State]]</f>
        <v>19010703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19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6Rot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19010004</v>
      </c>
      <c r="H911" s="134">
        <f>Systematic[[#This Row],[SampleVariableLabel]]+100*Systematic[[#This Row],[State]]</f>
        <v>19010704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19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6Rot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19010005</v>
      </c>
      <c r="H912" s="134">
        <f>Systematic[[#This Row],[SampleVariableLabel]]+100*Systematic[[#This Row],[State]]</f>
        <v>19010705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19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6Rot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19010006</v>
      </c>
      <c r="H913" s="134">
        <f>Systematic[[#This Row],[SampleVariableLabel]]+100*Systematic[[#This Row],[State]]</f>
        <v>19010706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20</v>
      </c>
      <c r="B914" s="1">
        <f t="shared" si="42"/>
        <v>1</v>
      </c>
      <c r="C914" s="1">
        <f>IF(Systematic[[#This Row],[VariableIndex]]&gt;1,C913,IF(C913+1=StepsPerSubsample,0,C913+1))</f>
        <v>0</v>
      </c>
      <c r="D914" s="1">
        <f t="shared" si="43"/>
        <v>1</v>
      </c>
      <c r="E914" s="1" t="str">
        <f>INDEX(Protocol[Mark],MATCH(C914,Protocol[Step],0))</f>
        <v>1pfi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20010001</v>
      </c>
      <c r="H914" s="134">
        <f>Systematic[[#This Row],[SampleVariableLabel]]+100*Systematic[[#This Row],[State]]</f>
        <v>20010001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20</v>
      </c>
      <c r="B915" s="1">
        <f t="shared" si="42"/>
        <v>1</v>
      </c>
      <c r="C915" s="1">
        <f>IF(Systematic[[#This Row],[VariableIndex]]&gt;1,C914,IF(C914+1=StepsPerSubsample,0,C914+1))</f>
        <v>0</v>
      </c>
      <c r="D915" s="1">
        <f t="shared" si="43"/>
        <v>2</v>
      </c>
      <c r="E915" s="1" t="str">
        <f>INDEX(Protocol[Mark],MATCH(C915,Protocol[Step],0))</f>
        <v>1pfi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20010002</v>
      </c>
      <c r="H915" s="134">
        <f>Systematic[[#This Row],[SampleVariableLabel]]+100*Systematic[[#This Row],[State]]</f>
        <v>20010002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20</v>
      </c>
      <c r="B916" s="1">
        <f t="shared" si="42"/>
        <v>1</v>
      </c>
      <c r="C916" s="1">
        <f>IF(Systematic[[#This Row],[VariableIndex]]&gt;1,C915,IF(C915+1=StepsPerSubsample,0,C915+1))</f>
        <v>0</v>
      </c>
      <c r="D916" s="1">
        <f t="shared" si="43"/>
        <v>3</v>
      </c>
      <c r="E916" s="1" t="str">
        <f>INDEX(Protocol[Mark],MATCH(C916,Protocol[Step],0))</f>
        <v>1pfi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20010003</v>
      </c>
      <c r="H916" s="134">
        <f>Systematic[[#This Row],[SampleVariableLabel]]+100*Systematic[[#This Row],[State]]</f>
        <v>20010003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20</v>
      </c>
      <c r="B917" s="1">
        <f t="shared" si="42"/>
        <v>1</v>
      </c>
      <c r="C917" s="1">
        <f>IF(Systematic[[#This Row],[VariableIndex]]&gt;1,C916,IF(C916+1=StepsPerSubsample,0,C916+1))</f>
        <v>0</v>
      </c>
      <c r="D917" s="1">
        <f t="shared" si="43"/>
        <v>4</v>
      </c>
      <c r="E917" s="1" t="str">
        <f>INDEX(Protocol[Mark],MATCH(C917,Protocol[Step],0))</f>
        <v>1pfi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20010004</v>
      </c>
      <c r="H917" s="134">
        <f>Systematic[[#This Row],[SampleVariableLabel]]+100*Systematic[[#This Row],[State]]</f>
        <v>20010004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20</v>
      </c>
      <c r="B918" s="1">
        <f t="shared" si="42"/>
        <v>1</v>
      </c>
      <c r="C918" s="1">
        <f>IF(Systematic[[#This Row],[VariableIndex]]&gt;1,C917,IF(C917+1=StepsPerSubsample,0,C917+1))</f>
        <v>0</v>
      </c>
      <c r="D918" s="1">
        <f t="shared" si="43"/>
        <v>5</v>
      </c>
      <c r="E918" s="1" t="str">
        <f>INDEX(Protocol[Mark],MATCH(C918,Protocol[Step],0))</f>
        <v>1pfi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20010005</v>
      </c>
      <c r="H918" s="134">
        <f>Systematic[[#This Row],[SampleVariableLabel]]+100*Systematic[[#This Row],[State]]</f>
        <v>20010005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20</v>
      </c>
      <c r="B919" s="1">
        <f t="shared" si="42"/>
        <v>1</v>
      </c>
      <c r="C919" s="1">
        <f>IF(Systematic[[#This Row],[VariableIndex]]&gt;1,C918,IF(C918+1=StepsPerSubsample,0,C918+1))</f>
        <v>0</v>
      </c>
      <c r="D919" s="1">
        <f t="shared" si="43"/>
        <v>6</v>
      </c>
      <c r="E919" s="1" t="str">
        <f>INDEX(Protocol[Mark],MATCH(C919,Protocol[Step],0))</f>
        <v>1pfi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20010006</v>
      </c>
      <c r="H919" s="134">
        <f>Systematic[[#This Row],[SampleVariableLabel]]+100*Systematic[[#This Row],[State]]</f>
        <v>20010006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20</v>
      </c>
      <c r="B920" s="1">
        <f t="shared" si="42"/>
        <v>1</v>
      </c>
      <c r="C920" s="1">
        <f>IF(Systematic[[#This Row],[VariableIndex]]&gt;1,C919,IF(C919+1=StepsPerSubsample,0,C919+1))</f>
        <v>1</v>
      </c>
      <c r="D920" s="1">
        <f t="shared" si="43"/>
        <v>1</v>
      </c>
      <c r="E920" s="1" t="str">
        <f>INDEX(Protocol[Mark],MATCH(C920,Protocol[Step],0))</f>
        <v>1OctM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20010001</v>
      </c>
      <c r="H920" s="134">
        <f>Systematic[[#This Row],[SampleVariableLabel]]+100*Systematic[[#This Row],[State]]</f>
        <v>20010101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20</v>
      </c>
      <c r="B921" s="1">
        <f t="shared" si="42"/>
        <v>1</v>
      </c>
      <c r="C921" s="1">
        <f>IF(Systematic[[#This Row],[VariableIndex]]&gt;1,C920,IF(C920+1=StepsPerSubsample,0,C920+1))</f>
        <v>1</v>
      </c>
      <c r="D921" s="1">
        <f t="shared" si="43"/>
        <v>2</v>
      </c>
      <c r="E921" s="1" t="str">
        <f>INDEX(Protocol[Mark],MATCH(C921,Protocol[Step],0))</f>
        <v>1OctM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20010002</v>
      </c>
      <c r="H921" s="134">
        <f>Systematic[[#This Row],[SampleVariableLabel]]+100*Systematic[[#This Row],[State]]</f>
        <v>20010102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20</v>
      </c>
      <c r="B922" s="1">
        <f t="shared" si="42"/>
        <v>1</v>
      </c>
      <c r="C922" s="1">
        <f>IF(Systematic[[#This Row],[VariableIndex]]&gt;1,C921,IF(C921+1=StepsPerSubsample,0,C921+1))</f>
        <v>1</v>
      </c>
      <c r="D922" s="1">
        <f t="shared" si="43"/>
        <v>3</v>
      </c>
      <c r="E922" s="1" t="str">
        <f>INDEX(Protocol[Mark],MATCH(C922,Protocol[Step],0))</f>
        <v>1OctM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20010003</v>
      </c>
      <c r="H922" s="134">
        <f>Systematic[[#This Row],[SampleVariableLabel]]+100*Systematic[[#This Row],[State]]</f>
        <v>20010103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20</v>
      </c>
      <c r="B923" s="1">
        <f t="shared" si="42"/>
        <v>1</v>
      </c>
      <c r="C923" s="1">
        <f>IF(Systematic[[#This Row],[VariableIndex]]&gt;1,C922,IF(C922+1=StepsPerSubsample,0,C922+1))</f>
        <v>1</v>
      </c>
      <c r="D923" s="1">
        <f t="shared" si="43"/>
        <v>4</v>
      </c>
      <c r="E923" s="1" t="str">
        <f>INDEX(Protocol[Mark],MATCH(C923,Protocol[Step],0))</f>
        <v>1OctM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20010004</v>
      </c>
      <c r="H923" s="134">
        <f>Systematic[[#This Row],[SampleVariableLabel]]+100*Systematic[[#This Row],[State]]</f>
        <v>20010104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20</v>
      </c>
      <c r="B924" s="1">
        <f t="shared" si="42"/>
        <v>1</v>
      </c>
      <c r="C924" s="1">
        <f>IF(Systematic[[#This Row],[VariableIndex]]&gt;1,C923,IF(C923+1=StepsPerSubsample,0,C923+1))</f>
        <v>1</v>
      </c>
      <c r="D924" s="1">
        <f t="shared" si="43"/>
        <v>5</v>
      </c>
      <c r="E924" s="1" t="str">
        <f>INDEX(Protocol[Mark],MATCH(C924,Protocol[Step],0))</f>
        <v>1OctM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20010005</v>
      </c>
      <c r="H924" s="134">
        <f>Systematic[[#This Row],[SampleVariableLabel]]+100*Systematic[[#This Row],[State]]</f>
        <v>20010105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20</v>
      </c>
      <c r="B925" s="1">
        <f t="shared" si="42"/>
        <v>1</v>
      </c>
      <c r="C925" s="1">
        <f>IF(Systematic[[#This Row],[VariableIndex]]&gt;1,C924,IF(C924+1=StepsPerSubsample,0,C924+1))</f>
        <v>1</v>
      </c>
      <c r="D925" s="1">
        <f t="shared" si="43"/>
        <v>6</v>
      </c>
      <c r="E925" s="1" t="str">
        <f>INDEX(Protocol[Mark],MATCH(C925,Protocol[Step],0))</f>
        <v>1OctM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20010006</v>
      </c>
      <c r="H925" s="134">
        <f>Systematic[[#This Row],[SampleVariableLabel]]+100*Systematic[[#This Row],[State]]</f>
        <v>20010106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20</v>
      </c>
      <c r="B926" s="1">
        <f t="shared" si="42"/>
        <v>1</v>
      </c>
      <c r="C926" s="1">
        <f>IF(Systematic[[#This Row],[VariableIndex]]&gt;1,C925,IF(C925+1=StepsPerSubsample,0,C925+1))</f>
        <v>2</v>
      </c>
      <c r="D926" s="1">
        <f t="shared" si="43"/>
        <v>1</v>
      </c>
      <c r="E926" s="1" t="str">
        <f>INDEX(Protocol[Mark],MATCH(C926,Protocol[Step],0))</f>
        <v>2D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20010001</v>
      </c>
      <c r="H926" s="134">
        <f>Systematic[[#This Row],[SampleVariableLabel]]+100*Systematic[[#This Row],[State]]</f>
        <v>20010201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20</v>
      </c>
      <c r="B927" s="1">
        <f t="shared" si="42"/>
        <v>1</v>
      </c>
      <c r="C927" s="1">
        <f>IF(Systematic[[#This Row],[VariableIndex]]&gt;1,C926,IF(C926+1=StepsPerSubsample,0,C926+1))</f>
        <v>2</v>
      </c>
      <c r="D927" s="1">
        <f t="shared" si="43"/>
        <v>2</v>
      </c>
      <c r="E927" s="1" t="str">
        <f>INDEX(Protocol[Mark],MATCH(C927,Protocol[Step],0))</f>
        <v>2D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20010002</v>
      </c>
      <c r="H927" s="134">
        <f>Systematic[[#This Row],[SampleVariableLabel]]+100*Systematic[[#This Row],[State]]</f>
        <v>20010202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20</v>
      </c>
      <c r="B928" s="1">
        <f t="shared" si="42"/>
        <v>1</v>
      </c>
      <c r="C928" s="1">
        <f>IF(Systematic[[#This Row],[VariableIndex]]&gt;1,C927,IF(C927+1=StepsPerSubsample,0,C927+1))</f>
        <v>2</v>
      </c>
      <c r="D928" s="1">
        <f t="shared" si="43"/>
        <v>3</v>
      </c>
      <c r="E928" s="1" t="str">
        <f>INDEX(Protocol[Mark],MATCH(C928,Protocol[Step],0))</f>
        <v>2D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20010003</v>
      </c>
      <c r="H928" s="134">
        <f>Systematic[[#This Row],[SampleVariableLabel]]+100*Systematic[[#This Row],[State]]</f>
        <v>20010203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20</v>
      </c>
      <c r="B929" s="1">
        <f t="shared" si="42"/>
        <v>1</v>
      </c>
      <c r="C929" s="1">
        <f>IF(Systematic[[#This Row],[VariableIndex]]&gt;1,C928,IF(C928+1=StepsPerSubsample,0,C928+1))</f>
        <v>2</v>
      </c>
      <c r="D929" s="1">
        <f t="shared" si="43"/>
        <v>4</v>
      </c>
      <c r="E929" s="1" t="str">
        <f>INDEX(Protocol[Mark],MATCH(C929,Protocol[Step],0))</f>
        <v>2D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20010004</v>
      </c>
      <c r="H929" s="134">
        <f>Systematic[[#This Row],[SampleVariableLabel]]+100*Systematic[[#This Row],[State]]</f>
        <v>20010204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20</v>
      </c>
      <c r="B930" s="1">
        <f t="shared" si="42"/>
        <v>1</v>
      </c>
      <c r="C930" s="1">
        <f>IF(Systematic[[#This Row],[VariableIndex]]&gt;1,C929,IF(C929+1=StepsPerSubsample,0,C929+1))</f>
        <v>2</v>
      </c>
      <c r="D930" s="1">
        <f t="shared" si="43"/>
        <v>5</v>
      </c>
      <c r="E930" s="1" t="str">
        <f>INDEX(Protocol[Mark],MATCH(C930,Protocol[Step],0))</f>
        <v>2D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20010005</v>
      </c>
      <c r="H930" s="134">
        <f>Systematic[[#This Row],[SampleVariableLabel]]+100*Systematic[[#This Row],[State]]</f>
        <v>20010205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20</v>
      </c>
      <c r="B931" s="1">
        <f t="shared" si="42"/>
        <v>1</v>
      </c>
      <c r="C931" s="1">
        <f>IF(Systematic[[#This Row],[VariableIndex]]&gt;1,C930,IF(C930+1=StepsPerSubsample,0,C930+1))</f>
        <v>2</v>
      </c>
      <c r="D931" s="1">
        <f t="shared" si="43"/>
        <v>6</v>
      </c>
      <c r="E931" s="1" t="str">
        <f>INDEX(Protocol[Mark],MATCH(C931,Protocol[Step],0))</f>
        <v>2D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20010006</v>
      </c>
      <c r="H931" s="134">
        <f>Systematic[[#This Row],[SampleVariableLabel]]+100*Systematic[[#This Row],[State]]</f>
        <v>20010206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20</v>
      </c>
      <c r="B932" s="1">
        <f t="shared" si="42"/>
        <v>1</v>
      </c>
      <c r="C932" s="1">
        <f>IF(Systematic[[#This Row],[VariableIndex]]&gt;1,C931,IF(C931+1=StepsPerSubsample,0,C931+1))</f>
        <v>3</v>
      </c>
      <c r="D932" s="1">
        <f t="shared" si="43"/>
        <v>1</v>
      </c>
      <c r="E932" s="1" t="str">
        <f>INDEX(Protocol[Mark],MATCH(C932,Protocol[Step],0))</f>
        <v>2c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20010001</v>
      </c>
      <c r="H932" s="134">
        <f>Systematic[[#This Row],[SampleVariableLabel]]+100*Systematic[[#This Row],[State]]</f>
        <v>20010301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20</v>
      </c>
      <c r="B933" s="1">
        <f t="shared" si="42"/>
        <v>1</v>
      </c>
      <c r="C933" s="1">
        <f>IF(Systematic[[#This Row],[VariableIndex]]&gt;1,C932,IF(C932+1=StepsPerSubsample,0,C932+1))</f>
        <v>3</v>
      </c>
      <c r="D933" s="1">
        <f t="shared" si="43"/>
        <v>2</v>
      </c>
      <c r="E933" s="1" t="str">
        <f>INDEX(Protocol[Mark],MATCH(C933,Protocol[Step],0))</f>
        <v>2c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20010002</v>
      </c>
      <c r="H933" s="134">
        <f>Systematic[[#This Row],[SampleVariableLabel]]+100*Systematic[[#This Row],[State]]</f>
        <v>20010302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20</v>
      </c>
      <c r="B934" s="1">
        <f t="shared" si="42"/>
        <v>1</v>
      </c>
      <c r="C934" s="1">
        <f>IF(Systematic[[#This Row],[VariableIndex]]&gt;1,C933,IF(C933+1=StepsPerSubsample,0,C933+1))</f>
        <v>3</v>
      </c>
      <c r="D934" s="1">
        <f t="shared" si="43"/>
        <v>3</v>
      </c>
      <c r="E934" s="1" t="str">
        <f>INDEX(Protocol[Mark],MATCH(C934,Protocol[Step],0))</f>
        <v>2c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20010003</v>
      </c>
      <c r="H934" s="134">
        <f>Systematic[[#This Row],[SampleVariableLabel]]+100*Systematic[[#This Row],[State]]</f>
        <v>20010303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20</v>
      </c>
      <c r="B935" s="1">
        <f t="shared" si="42"/>
        <v>1</v>
      </c>
      <c r="C935" s="1">
        <f>IF(Systematic[[#This Row],[VariableIndex]]&gt;1,C934,IF(C934+1=StepsPerSubsample,0,C934+1))</f>
        <v>3</v>
      </c>
      <c r="D935" s="1">
        <f t="shared" si="43"/>
        <v>4</v>
      </c>
      <c r="E935" s="1" t="str">
        <f>INDEX(Protocol[Mark],MATCH(C935,Protocol[Step],0))</f>
        <v>2c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20010004</v>
      </c>
      <c r="H935" s="134">
        <f>Systematic[[#This Row],[SampleVariableLabel]]+100*Systematic[[#This Row],[State]]</f>
        <v>20010304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20</v>
      </c>
      <c r="B936" s="1">
        <f t="shared" si="42"/>
        <v>1</v>
      </c>
      <c r="C936" s="1">
        <f>IF(Systematic[[#This Row],[VariableIndex]]&gt;1,C935,IF(C935+1=StepsPerSubsample,0,C935+1))</f>
        <v>3</v>
      </c>
      <c r="D936" s="1">
        <f t="shared" si="43"/>
        <v>5</v>
      </c>
      <c r="E936" s="1" t="str">
        <f>INDEX(Protocol[Mark],MATCH(C936,Protocol[Step],0))</f>
        <v>2c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20010005</v>
      </c>
      <c r="H936" s="134">
        <f>Systematic[[#This Row],[SampleVariableLabel]]+100*Systematic[[#This Row],[State]]</f>
        <v>20010305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20</v>
      </c>
      <c r="B937" s="1">
        <f t="shared" si="42"/>
        <v>1</v>
      </c>
      <c r="C937" s="1">
        <f>IF(Systematic[[#This Row],[VariableIndex]]&gt;1,C936,IF(C936+1=StepsPerSubsample,0,C936+1))</f>
        <v>3</v>
      </c>
      <c r="D937" s="1">
        <f t="shared" si="43"/>
        <v>6</v>
      </c>
      <c r="E937" s="1" t="str">
        <f>INDEX(Protocol[Mark],MATCH(C937,Protocol[Step],0))</f>
        <v>2c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20010006</v>
      </c>
      <c r="H937" s="134">
        <f>Systematic[[#This Row],[SampleVariableLabel]]+100*Systematic[[#This Row],[State]]</f>
        <v>20010306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20</v>
      </c>
      <c r="B938" s="1">
        <f t="shared" si="42"/>
        <v>1</v>
      </c>
      <c r="C938" s="1">
        <f>IF(Systematic[[#This Row],[VariableIndex]]&gt;1,C937,IF(C937+1=StepsPerSubsample,0,C937+1))</f>
        <v>4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20010001</v>
      </c>
      <c r="H938" s="134">
        <f>Systematic[[#This Row],[SampleVariableLabel]]+100*Systematic[[#This Row],[State]]</f>
        <v>20010401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20</v>
      </c>
      <c r="B939" s="1">
        <f t="shared" si="42"/>
        <v>1</v>
      </c>
      <c r="C939" s="1">
        <f>IF(Systematic[[#This Row],[VariableIndex]]&gt;1,C938,IF(C938+1=StepsPerSubsample,0,C938+1))</f>
        <v>4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20010002</v>
      </c>
      <c r="H939" s="134">
        <f>Systematic[[#This Row],[SampleVariableLabel]]+100*Systematic[[#This Row],[State]]</f>
        <v>20010402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20</v>
      </c>
      <c r="B940" s="1">
        <f t="shared" si="42"/>
        <v>1</v>
      </c>
      <c r="C940" s="1">
        <f>IF(Systematic[[#This Row],[VariableIndex]]&gt;1,C939,IF(C939+1=StepsPerSubsample,0,C939+1))</f>
        <v>4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20010003</v>
      </c>
      <c r="H940" s="134">
        <f>Systematic[[#This Row],[SampleVariableLabel]]+100*Systematic[[#This Row],[State]]</f>
        <v>20010403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20</v>
      </c>
      <c r="B941" s="1">
        <f t="shared" si="42"/>
        <v>1</v>
      </c>
      <c r="C941" s="1">
        <f>IF(Systematic[[#This Row],[VariableIndex]]&gt;1,C940,IF(C940+1=StepsPerSubsample,0,C940+1))</f>
        <v>4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20010004</v>
      </c>
      <c r="H941" s="134">
        <f>Systematic[[#This Row],[SampleVariableLabel]]+100*Systematic[[#This Row],[State]]</f>
        <v>20010404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20</v>
      </c>
      <c r="B942" s="1">
        <f t="shared" si="42"/>
        <v>1</v>
      </c>
      <c r="C942" s="1">
        <f>IF(Systematic[[#This Row],[VariableIndex]]&gt;1,C941,IF(C941+1=StepsPerSubsample,0,C941+1))</f>
        <v>4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20010005</v>
      </c>
      <c r="H942" s="134">
        <f>Systematic[[#This Row],[SampleVariableLabel]]+100*Systematic[[#This Row],[State]]</f>
        <v>20010405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20</v>
      </c>
      <c r="B943" s="1">
        <f t="shared" si="42"/>
        <v>1</v>
      </c>
      <c r="C943" s="1">
        <f>IF(Systematic[[#This Row],[VariableIndex]]&gt;1,C942,IF(C942+1=StepsPerSubsample,0,C942+1))</f>
        <v>4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20010006</v>
      </c>
      <c r="H943" s="134">
        <f>Systematic[[#This Row],[SampleVariableLabel]]+100*Systematic[[#This Row],[State]]</f>
        <v>20010406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20</v>
      </c>
      <c r="B944" s="1">
        <f t="shared" si="42"/>
        <v>1</v>
      </c>
      <c r="C944" s="1">
        <f>IF(Systematic[[#This Row],[VariableIndex]]&gt;1,C943,IF(C943+1=StepsPerSubsample,0,C943+1))</f>
        <v>5</v>
      </c>
      <c r="D944" s="1">
        <f t="shared" si="43"/>
        <v>1</v>
      </c>
      <c r="E944" s="1" t="str">
        <f>INDEX(Protocol[Mark],MATCH(C944,Protocol[Step],0))</f>
        <v>4S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20010001</v>
      </c>
      <c r="H944" s="134">
        <f>Systematic[[#This Row],[SampleVariableLabel]]+100*Systematic[[#This Row],[State]]</f>
        <v>20010501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20</v>
      </c>
      <c r="B945" s="1">
        <f t="shared" si="42"/>
        <v>1</v>
      </c>
      <c r="C945" s="1">
        <f>IF(Systematic[[#This Row],[VariableIndex]]&gt;1,C944,IF(C944+1=StepsPerSubsample,0,C944+1))</f>
        <v>5</v>
      </c>
      <c r="D945" s="1">
        <f t="shared" si="43"/>
        <v>2</v>
      </c>
      <c r="E945" s="1" t="str">
        <f>INDEX(Protocol[Mark],MATCH(C945,Protocol[Step],0))</f>
        <v>4S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20010002</v>
      </c>
      <c r="H945" s="134">
        <f>Systematic[[#This Row],[SampleVariableLabel]]+100*Systematic[[#This Row],[State]]</f>
        <v>20010502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20</v>
      </c>
      <c r="B946" s="1">
        <f t="shared" si="42"/>
        <v>1</v>
      </c>
      <c r="C946" s="1">
        <f>IF(Systematic[[#This Row],[VariableIndex]]&gt;1,C945,IF(C945+1=StepsPerSubsample,0,C945+1))</f>
        <v>5</v>
      </c>
      <c r="D946" s="1">
        <f t="shared" si="43"/>
        <v>3</v>
      </c>
      <c r="E946" s="1" t="str">
        <f>INDEX(Protocol[Mark],MATCH(C946,Protocol[Step],0))</f>
        <v>4S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20010003</v>
      </c>
      <c r="H946" s="134">
        <f>Systematic[[#This Row],[SampleVariableLabel]]+100*Systematic[[#This Row],[State]]</f>
        <v>20010503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20</v>
      </c>
      <c r="B947" s="1">
        <f t="shared" si="42"/>
        <v>1</v>
      </c>
      <c r="C947" s="1">
        <f>IF(Systematic[[#This Row],[VariableIndex]]&gt;1,C946,IF(C946+1=StepsPerSubsample,0,C946+1))</f>
        <v>5</v>
      </c>
      <c r="D947" s="1">
        <f t="shared" si="43"/>
        <v>4</v>
      </c>
      <c r="E947" s="1" t="str">
        <f>INDEX(Protocol[Mark],MATCH(C947,Protocol[Step],0))</f>
        <v>4S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20010004</v>
      </c>
      <c r="H947" s="134">
        <f>Systematic[[#This Row],[SampleVariableLabel]]+100*Systematic[[#This Row],[State]]</f>
        <v>20010504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20</v>
      </c>
      <c r="B948" s="1">
        <f t="shared" si="42"/>
        <v>1</v>
      </c>
      <c r="C948" s="1">
        <f>IF(Systematic[[#This Row],[VariableIndex]]&gt;1,C947,IF(C947+1=StepsPerSubsample,0,C947+1))</f>
        <v>5</v>
      </c>
      <c r="D948" s="1">
        <f t="shared" si="43"/>
        <v>5</v>
      </c>
      <c r="E948" s="1" t="str">
        <f>INDEX(Protocol[Mark],MATCH(C948,Protocol[Step],0))</f>
        <v>4S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20010005</v>
      </c>
      <c r="H948" s="134">
        <f>Systematic[[#This Row],[SampleVariableLabel]]+100*Systematic[[#This Row],[State]]</f>
        <v>20010505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20</v>
      </c>
      <c r="B949" s="1">
        <f t="shared" si="42"/>
        <v>1</v>
      </c>
      <c r="C949" s="1">
        <f>IF(Systematic[[#This Row],[VariableIndex]]&gt;1,C948,IF(C948+1=StepsPerSubsample,0,C948+1))</f>
        <v>5</v>
      </c>
      <c r="D949" s="1">
        <f t="shared" si="43"/>
        <v>6</v>
      </c>
      <c r="E949" s="1" t="str">
        <f>INDEX(Protocol[Mark],MATCH(C949,Protocol[Step],0))</f>
        <v>4S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20010006</v>
      </c>
      <c r="H949" s="134">
        <f>Systematic[[#This Row],[SampleVariableLabel]]+100*Systematic[[#This Row],[State]]</f>
        <v>20010506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20</v>
      </c>
      <c r="B950" s="1">
        <f t="shared" si="42"/>
        <v>1</v>
      </c>
      <c r="C950" s="1">
        <f>IF(Systematic[[#This Row],[VariableIndex]]&gt;1,C949,IF(C949+1=StepsPerSubsample,0,C949+1))</f>
        <v>6</v>
      </c>
      <c r="D950" s="1">
        <f t="shared" si="43"/>
        <v>1</v>
      </c>
      <c r="E950" s="1" t="str">
        <f>INDEX(Protocol[Mark],MATCH(C950,Protocol[Step],0))</f>
        <v>5U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20010001</v>
      </c>
      <c r="H950" s="134">
        <f>Systematic[[#This Row],[SampleVariableLabel]]+100*Systematic[[#This Row],[State]]</f>
        <v>20010601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20</v>
      </c>
      <c r="B951" s="1">
        <f t="shared" si="42"/>
        <v>1</v>
      </c>
      <c r="C951" s="1">
        <f>IF(Systematic[[#This Row],[VariableIndex]]&gt;1,C950,IF(C950+1=StepsPerSubsample,0,C950+1))</f>
        <v>6</v>
      </c>
      <c r="D951" s="1">
        <f t="shared" si="43"/>
        <v>2</v>
      </c>
      <c r="E951" s="1" t="str">
        <f>INDEX(Protocol[Mark],MATCH(C951,Protocol[Step],0))</f>
        <v>5U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20010002</v>
      </c>
      <c r="H951" s="134">
        <f>Systematic[[#This Row],[SampleVariableLabel]]+100*Systematic[[#This Row],[State]]</f>
        <v>20010602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20</v>
      </c>
      <c r="B952" s="1">
        <f t="shared" si="42"/>
        <v>1</v>
      </c>
      <c r="C952" s="1">
        <f>IF(Systematic[[#This Row],[VariableIndex]]&gt;1,C951,IF(C951+1=StepsPerSubsample,0,C951+1))</f>
        <v>6</v>
      </c>
      <c r="D952" s="1">
        <f t="shared" si="43"/>
        <v>3</v>
      </c>
      <c r="E952" s="1" t="str">
        <f>INDEX(Protocol[Mark],MATCH(C952,Protocol[Step],0))</f>
        <v>5U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20010003</v>
      </c>
      <c r="H952" s="134">
        <f>Systematic[[#This Row],[SampleVariableLabel]]+100*Systematic[[#This Row],[State]]</f>
        <v>20010603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20</v>
      </c>
      <c r="B953" s="1">
        <f t="shared" si="42"/>
        <v>1</v>
      </c>
      <c r="C953" s="1">
        <f>IF(Systematic[[#This Row],[VariableIndex]]&gt;1,C952,IF(C952+1=StepsPerSubsample,0,C952+1))</f>
        <v>6</v>
      </c>
      <c r="D953" s="1">
        <f t="shared" si="43"/>
        <v>4</v>
      </c>
      <c r="E953" s="1" t="str">
        <f>INDEX(Protocol[Mark],MATCH(C953,Protocol[Step],0))</f>
        <v>5U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20010004</v>
      </c>
      <c r="H953" s="134">
        <f>Systematic[[#This Row],[SampleVariableLabel]]+100*Systematic[[#This Row],[State]]</f>
        <v>20010604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20</v>
      </c>
      <c r="B954" s="1">
        <f t="shared" si="42"/>
        <v>1</v>
      </c>
      <c r="C954" s="1">
        <f>IF(Systematic[[#This Row],[VariableIndex]]&gt;1,C953,IF(C953+1=StepsPerSubsample,0,C953+1))</f>
        <v>6</v>
      </c>
      <c r="D954" s="1">
        <f t="shared" si="43"/>
        <v>5</v>
      </c>
      <c r="E954" s="1" t="str">
        <f>INDEX(Protocol[Mark],MATCH(C954,Protocol[Step],0))</f>
        <v>5U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20010005</v>
      </c>
      <c r="H954" s="134">
        <f>Systematic[[#This Row],[SampleVariableLabel]]+100*Systematic[[#This Row],[State]]</f>
        <v>20010605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20</v>
      </c>
      <c r="B955" s="1">
        <f t="shared" si="42"/>
        <v>1</v>
      </c>
      <c r="C955" s="1">
        <f>IF(Systematic[[#This Row],[VariableIndex]]&gt;1,C954,IF(C954+1=StepsPerSubsample,0,C954+1))</f>
        <v>6</v>
      </c>
      <c r="D955" s="1">
        <f t="shared" si="43"/>
        <v>6</v>
      </c>
      <c r="E955" s="1" t="str">
        <f>INDEX(Protocol[Mark],MATCH(C955,Protocol[Step],0))</f>
        <v>5U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20010006</v>
      </c>
      <c r="H955" s="134">
        <f>Systematic[[#This Row],[SampleVariableLabel]]+100*Systematic[[#This Row],[State]]</f>
        <v>20010606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20</v>
      </c>
      <c r="B956" s="1">
        <f t="shared" si="42"/>
        <v>1</v>
      </c>
      <c r="C956" s="1">
        <f>IF(Systematic[[#This Row],[VariableIndex]]&gt;1,C955,IF(C955+1=StepsPerSubsample,0,C955+1))</f>
        <v>7</v>
      </c>
      <c r="D956" s="1">
        <f t="shared" si="43"/>
        <v>1</v>
      </c>
      <c r="E956" s="1" t="str">
        <f>INDEX(Protocol[Mark],MATCH(C956,Protocol[Step],0))</f>
        <v>6Rot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20010001</v>
      </c>
      <c r="H956" s="134">
        <f>Systematic[[#This Row],[SampleVariableLabel]]+100*Systematic[[#This Row],[State]]</f>
        <v>20010701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20</v>
      </c>
      <c r="B957" s="1">
        <f t="shared" si="42"/>
        <v>1</v>
      </c>
      <c r="C957" s="1">
        <f>IF(Systematic[[#This Row],[VariableIndex]]&gt;1,C956,IF(C956+1=StepsPerSubsample,0,C956+1))</f>
        <v>7</v>
      </c>
      <c r="D957" s="1">
        <f t="shared" si="43"/>
        <v>2</v>
      </c>
      <c r="E957" s="1" t="str">
        <f>INDEX(Protocol[Mark],MATCH(C957,Protocol[Step],0))</f>
        <v>6Rot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20010002</v>
      </c>
      <c r="H957" s="134">
        <f>Systematic[[#This Row],[SampleVariableLabel]]+100*Systematic[[#This Row],[State]]</f>
        <v>20010702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20</v>
      </c>
      <c r="B958" s="1">
        <f t="shared" si="42"/>
        <v>1</v>
      </c>
      <c r="C958" s="1">
        <f>IF(Systematic[[#This Row],[VariableIndex]]&gt;1,C957,IF(C957+1=StepsPerSubsample,0,C957+1))</f>
        <v>7</v>
      </c>
      <c r="D958" s="1">
        <f t="shared" si="43"/>
        <v>3</v>
      </c>
      <c r="E958" s="1" t="str">
        <f>INDEX(Protocol[Mark],MATCH(C958,Protocol[Step],0))</f>
        <v>6Rot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20010003</v>
      </c>
      <c r="H958" s="134">
        <f>Systematic[[#This Row],[SampleVariableLabel]]+100*Systematic[[#This Row],[State]]</f>
        <v>20010703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20</v>
      </c>
      <c r="B959" s="1">
        <f t="shared" si="42"/>
        <v>1</v>
      </c>
      <c r="C959" s="1">
        <f>IF(Systematic[[#This Row],[VariableIndex]]&gt;1,C958,IF(C958+1=StepsPerSubsample,0,C958+1))</f>
        <v>7</v>
      </c>
      <c r="D959" s="1">
        <f t="shared" si="43"/>
        <v>4</v>
      </c>
      <c r="E959" s="1" t="str">
        <f>INDEX(Protocol[Mark],MATCH(C959,Protocol[Step],0))</f>
        <v>6Rot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20010004</v>
      </c>
      <c r="H959" s="134">
        <f>Systematic[[#This Row],[SampleVariableLabel]]+100*Systematic[[#This Row],[State]]</f>
        <v>20010704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20</v>
      </c>
      <c r="B960" s="1">
        <f t="shared" si="42"/>
        <v>1</v>
      </c>
      <c r="C960" s="1">
        <f>IF(Systematic[[#This Row],[VariableIndex]]&gt;1,C959,IF(C959+1=StepsPerSubsample,0,C959+1))</f>
        <v>7</v>
      </c>
      <c r="D960" s="1">
        <f t="shared" si="43"/>
        <v>5</v>
      </c>
      <c r="E960" s="1" t="str">
        <f>INDEX(Protocol[Mark],MATCH(C960,Protocol[Step],0))</f>
        <v>6Rot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20010005</v>
      </c>
      <c r="H960" s="134">
        <f>Systematic[[#This Row],[SampleVariableLabel]]+100*Systematic[[#This Row],[State]]</f>
        <v>20010705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20</v>
      </c>
      <c r="B961" s="1">
        <f t="shared" si="42"/>
        <v>1</v>
      </c>
      <c r="C961" s="1">
        <f>IF(Systematic[[#This Row],[VariableIndex]]&gt;1,C960,IF(C960+1=StepsPerSubsample,0,C960+1))</f>
        <v>7</v>
      </c>
      <c r="D961" s="1">
        <f t="shared" si="43"/>
        <v>6</v>
      </c>
      <c r="E961" s="1" t="str">
        <f>INDEX(Protocol[Mark],MATCH(C961,Protocol[Step],0))</f>
        <v>6Rot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20010006</v>
      </c>
      <c r="H961" s="134">
        <f>Systematic[[#This Row],[SampleVariableLabel]]+100*Systematic[[#This Row],[State]]</f>
        <v>20010706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21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1pfi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21010001</v>
      </c>
      <c r="H962" s="134">
        <f>Systematic[[#This Row],[SampleVariableLabel]]+100*Systematic[[#This Row],[State]]</f>
        <v>21010001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21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1pfi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21010002</v>
      </c>
      <c r="H963" s="134">
        <f>Systematic[[#This Row],[SampleVariableLabel]]+100*Systematic[[#This Row],[State]]</f>
        <v>21010002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21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1pfi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21010003</v>
      </c>
      <c r="H964" s="134">
        <f>Systematic[[#This Row],[SampleVariableLabel]]+100*Systematic[[#This Row],[State]]</f>
        <v>21010003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21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1pfi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21010004</v>
      </c>
      <c r="H965" s="134">
        <f>Systematic[[#This Row],[SampleVariableLabel]]+100*Systematic[[#This Row],[State]]</f>
        <v>21010004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21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1pfi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21010005</v>
      </c>
      <c r="H966" s="134">
        <f>Systematic[[#This Row],[SampleVariableLabel]]+100*Systematic[[#This Row],[State]]</f>
        <v>21010005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21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1pfi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21010006</v>
      </c>
      <c r="H967" s="134">
        <f>Systematic[[#This Row],[SampleVariableLabel]]+100*Systematic[[#This Row],[State]]</f>
        <v>21010006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21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1OctM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21010001</v>
      </c>
      <c r="H968" s="134">
        <f>Systematic[[#This Row],[SampleVariableLabel]]+100*Systematic[[#This Row],[State]]</f>
        <v>21010101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21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1OctM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21010002</v>
      </c>
      <c r="H969" s="134">
        <f>Systematic[[#This Row],[SampleVariableLabel]]+100*Systematic[[#This Row],[State]]</f>
        <v>21010102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21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1OctM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21010003</v>
      </c>
      <c r="H970" s="134">
        <f>Systematic[[#This Row],[SampleVariableLabel]]+100*Systematic[[#This Row],[State]]</f>
        <v>21010103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21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1OctM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21010004</v>
      </c>
      <c r="H971" s="134">
        <f>Systematic[[#This Row],[SampleVariableLabel]]+100*Systematic[[#This Row],[State]]</f>
        <v>21010104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21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1OctM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21010005</v>
      </c>
      <c r="H972" s="134">
        <f>Systematic[[#This Row],[SampleVariableLabel]]+100*Systematic[[#This Row],[State]]</f>
        <v>21010105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21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1OctM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21010006</v>
      </c>
      <c r="H973" s="134">
        <f>Systematic[[#This Row],[SampleVariableLabel]]+100*Systematic[[#This Row],[State]]</f>
        <v>21010106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21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2D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21010001</v>
      </c>
      <c r="H974" s="134">
        <f>Systematic[[#This Row],[SampleVariableLabel]]+100*Systematic[[#This Row],[State]]</f>
        <v>21010201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21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2D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21010002</v>
      </c>
      <c r="H975" s="134">
        <f>Systematic[[#This Row],[SampleVariableLabel]]+100*Systematic[[#This Row],[State]]</f>
        <v>21010202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21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2D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21010003</v>
      </c>
      <c r="H976" s="134">
        <f>Systematic[[#This Row],[SampleVariableLabel]]+100*Systematic[[#This Row],[State]]</f>
        <v>21010203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21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2D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21010004</v>
      </c>
      <c r="H977" s="134">
        <f>Systematic[[#This Row],[SampleVariableLabel]]+100*Systematic[[#This Row],[State]]</f>
        <v>21010204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21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2D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21010005</v>
      </c>
      <c r="H978" s="134">
        <f>Systematic[[#This Row],[SampleVariableLabel]]+100*Systematic[[#This Row],[State]]</f>
        <v>21010205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21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2D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21010006</v>
      </c>
      <c r="H979" s="134">
        <f>Systematic[[#This Row],[SampleVariableLabel]]+100*Systematic[[#This Row],[State]]</f>
        <v>21010206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21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2c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21010001</v>
      </c>
      <c r="H980" s="134">
        <f>Systematic[[#This Row],[SampleVariableLabel]]+100*Systematic[[#This Row],[State]]</f>
        <v>21010301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21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2c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21010002</v>
      </c>
      <c r="H981" s="134">
        <f>Systematic[[#This Row],[SampleVariableLabel]]+100*Systematic[[#This Row],[State]]</f>
        <v>21010302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21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2c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21010003</v>
      </c>
      <c r="H982" s="134">
        <f>Systematic[[#This Row],[SampleVariableLabel]]+100*Systematic[[#This Row],[State]]</f>
        <v>21010303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21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2c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21010004</v>
      </c>
      <c r="H983" s="134">
        <f>Systematic[[#This Row],[SampleVariableLabel]]+100*Systematic[[#This Row],[State]]</f>
        <v>21010304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21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2c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21010005</v>
      </c>
      <c r="H984" s="134">
        <f>Systematic[[#This Row],[SampleVariableLabel]]+100*Systematic[[#This Row],[State]]</f>
        <v>21010305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21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2c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21010006</v>
      </c>
      <c r="H985" s="134">
        <f>Systematic[[#This Row],[SampleVariableLabel]]+100*Systematic[[#This Row],[State]]</f>
        <v>21010306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21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3P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21010001</v>
      </c>
      <c r="H986" s="134">
        <f>Systematic[[#This Row],[SampleVariableLabel]]+100*Systematic[[#This Row],[State]]</f>
        <v>21010401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21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3P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21010002</v>
      </c>
      <c r="H987" s="134">
        <f>Systematic[[#This Row],[SampleVariableLabel]]+100*Systematic[[#This Row],[State]]</f>
        <v>21010402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21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3P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21010003</v>
      </c>
      <c r="H988" s="134">
        <f>Systematic[[#This Row],[SampleVariableLabel]]+100*Systematic[[#This Row],[State]]</f>
        <v>21010403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21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3P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21010004</v>
      </c>
      <c r="H989" s="134">
        <f>Systematic[[#This Row],[SampleVariableLabel]]+100*Systematic[[#This Row],[State]]</f>
        <v>21010404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21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3P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21010005</v>
      </c>
      <c r="H990" s="134">
        <f>Systematic[[#This Row],[SampleVariableLabel]]+100*Systematic[[#This Row],[State]]</f>
        <v>21010405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21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3P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21010006</v>
      </c>
      <c r="H991" s="134">
        <f>Systematic[[#This Row],[SampleVariableLabel]]+100*Systematic[[#This Row],[State]]</f>
        <v>21010406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21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4S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21010001</v>
      </c>
      <c r="H992" s="134">
        <f>Systematic[[#This Row],[SampleVariableLabel]]+100*Systematic[[#This Row],[State]]</f>
        <v>21010501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21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4S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21010002</v>
      </c>
      <c r="H993" s="134">
        <f>Systematic[[#This Row],[SampleVariableLabel]]+100*Systematic[[#This Row],[State]]</f>
        <v>21010502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21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4S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21010003</v>
      </c>
      <c r="H994" s="134">
        <f>Systematic[[#This Row],[SampleVariableLabel]]+100*Systematic[[#This Row],[State]]</f>
        <v>21010503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21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4S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21010004</v>
      </c>
      <c r="H995" s="134">
        <f>Systematic[[#This Row],[SampleVariableLabel]]+100*Systematic[[#This Row],[State]]</f>
        <v>21010504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21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4S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21010005</v>
      </c>
      <c r="H996" s="134">
        <f>Systematic[[#This Row],[SampleVariableLabel]]+100*Systematic[[#This Row],[State]]</f>
        <v>21010505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21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4S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21010006</v>
      </c>
      <c r="H997" s="134">
        <f>Systematic[[#This Row],[SampleVariableLabel]]+100*Systematic[[#This Row],[State]]</f>
        <v>21010506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21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5U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21010001</v>
      </c>
      <c r="H998" s="134">
        <f>Systematic[[#This Row],[SampleVariableLabel]]+100*Systematic[[#This Row],[State]]</f>
        <v>21010601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21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5U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21010002</v>
      </c>
      <c r="H999" s="134">
        <f>Systematic[[#This Row],[SampleVariableLabel]]+100*Systematic[[#This Row],[State]]</f>
        <v>21010602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21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5U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21010003</v>
      </c>
      <c r="H1000" s="134">
        <f>Systematic[[#This Row],[SampleVariableLabel]]+100*Systematic[[#This Row],[State]]</f>
        <v>21010603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21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6Rot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21010004</v>
      </c>
      <c r="H1001" s="134">
        <f>Systematic[[#This Row],[SampleVariableLabel]]+100*Systematic[[#This Row],[State]]</f>
        <v>21010704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22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1pfi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22010005</v>
      </c>
      <c r="H1002" s="134">
        <f>Systematic[[#This Row],[SampleVariableLabel]]+100*Systematic[[#This Row],[State]]</f>
        <v>22010005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22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1OctM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22010006</v>
      </c>
      <c r="H1003" s="134">
        <f>Systematic[[#This Row],[SampleVariableLabel]]+100*Systematic[[#This Row],[State]]</f>
        <v>22010106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22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2D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22010001</v>
      </c>
      <c r="H1004" s="134">
        <f>Systematic[[#This Row],[SampleVariableLabel]]+100*Systematic[[#This Row],[State]]</f>
        <v>22010201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22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2c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22010002</v>
      </c>
      <c r="H1005" s="134">
        <f>Systematic[[#This Row],[SampleVariableLabel]]+100*Systematic[[#This Row],[State]]</f>
        <v>22010302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22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3P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22010003</v>
      </c>
      <c r="H1006" s="134">
        <f>Systematic[[#This Row],[SampleVariableLabel]]+100*Systematic[[#This Row],[State]]</f>
        <v>22010403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22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4S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22010004</v>
      </c>
      <c r="H1007" s="134">
        <f>Systematic[[#This Row],[SampleVariableLabel]]+100*Systematic[[#This Row],[State]]</f>
        <v>22010504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22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5U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22010005</v>
      </c>
      <c r="H1008" s="134">
        <f>Systematic[[#This Row],[SampleVariableLabel]]+100*Systematic[[#This Row],[State]]</f>
        <v>22010605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22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6Rot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22010006</v>
      </c>
      <c r="H1009" s="134">
        <f>Systematic[[#This Row],[SampleVariableLabel]]+100*Systematic[[#This Row],[State]]</f>
        <v>22010706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23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1pfi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23010001</v>
      </c>
      <c r="H1010" s="134">
        <f>Systematic[[#This Row],[SampleVariableLabel]]+100*Systematic[[#This Row],[State]]</f>
        <v>23010001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23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1OctM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23010002</v>
      </c>
      <c r="H1011" s="134">
        <f>Systematic[[#This Row],[SampleVariableLabel]]+100*Systematic[[#This Row],[State]]</f>
        <v>23010102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23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2D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23010003</v>
      </c>
      <c r="H1012" s="134">
        <f>Systematic[[#This Row],[SampleVariableLabel]]+100*Systematic[[#This Row],[State]]</f>
        <v>23010203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23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2c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23010004</v>
      </c>
      <c r="H1013" s="134">
        <f>Systematic[[#This Row],[SampleVariableLabel]]+100*Systematic[[#This Row],[State]]</f>
        <v>23010304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23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3P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23010005</v>
      </c>
      <c r="H1014" s="134">
        <f>Systematic[[#This Row],[SampleVariableLabel]]+100*Systematic[[#This Row],[State]]</f>
        <v>23010405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23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4S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23010006</v>
      </c>
      <c r="H1015" s="134">
        <f>Systematic[[#This Row],[SampleVariableLabel]]+100*Systematic[[#This Row],[State]]</f>
        <v>23010506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23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5U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23010001</v>
      </c>
      <c r="H1016" s="134">
        <f>Systematic[[#This Row],[SampleVariableLabel]]+100*Systematic[[#This Row],[State]]</f>
        <v>23010601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23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6Rot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23010002</v>
      </c>
      <c r="H1017" s="134">
        <f>Systematic[[#This Row],[SampleVariableLabel]]+100*Systematic[[#This Row],[State]]</f>
        <v>23010702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24</v>
      </c>
      <c r="B1018" s="1">
        <f>IF(C1018=0,IF(B1017=Protocol!$V$20,1,B1017+1),B1017)</f>
        <v>1</v>
      </c>
      <c r="C1018" s="1">
        <f>IF(C1017+1=Protocol!$V$21,0,C1017+1)</f>
        <v>0</v>
      </c>
      <c r="D1018" s="1">
        <f t="shared" si="46"/>
        <v>3</v>
      </c>
      <c r="E1018" s="1" t="str">
        <f>INDEX(Protocol[Mark],MATCH(C1018,Protocol[Step],0))</f>
        <v>1pfi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24010003</v>
      </c>
      <c r="H1018" s="134">
        <f>Systematic[[#This Row],[SampleVariableLabel]]+100*Systematic[[#This Row],[State]]</f>
        <v>24010003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24</v>
      </c>
      <c r="B1019" s="1">
        <f>IF(C1019=0,IF(B1018=Protocol!$V$20,1,B1018+1),B1018)</f>
        <v>1</v>
      </c>
      <c r="C1019" s="1">
        <f>IF(C1018+1=Protocol!$V$21,0,C1018+1)</f>
        <v>1</v>
      </c>
      <c r="D1019" s="1">
        <f t="shared" si="46"/>
        <v>4</v>
      </c>
      <c r="E1019" s="1" t="str">
        <f>INDEX(Protocol[Mark],MATCH(C1019,Protocol[Step],0))</f>
        <v>1OctM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24010004</v>
      </c>
      <c r="H1019" s="134">
        <f>Systematic[[#This Row],[SampleVariableLabel]]+100*Systematic[[#This Row],[State]]</f>
        <v>24010104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24</v>
      </c>
      <c r="B1020" s="1">
        <f>IF(C1020=0,IF(B1019=Protocol!$V$20,1,B1019+1),B1019)</f>
        <v>1</v>
      </c>
      <c r="C1020" s="1">
        <f>IF(C1019+1=Protocol!$V$21,0,C1019+1)</f>
        <v>2</v>
      </c>
      <c r="D1020" s="1">
        <f t="shared" si="46"/>
        <v>5</v>
      </c>
      <c r="E1020" s="1" t="str">
        <f>INDEX(Protocol[Mark],MATCH(C1020,Protocol[Step],0))</f>
        <v>2D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24010005</v>
      </c>
      <c r="H1020" s="134">
        <f>Systematic[[#This Row],[SampleVariableLabel]]+100*Systematic[[#This Row],[State]]</f>
        <v>24010205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24</v>
      </c>
      <c r="B1021" s="1">
        <f>IF(C1021=0,IF(B1020=Protocol!$V$20,1,B1020+1),B1020)</f>
        <v>1</v>
      </c>
      <c r="C1021" s="1">
        <f>IF(C1020+1=Protocol!$V$21,0,C1020+1)</f>
        <v>3</v>
      </c>
      <c r="D1021" s="1">
        <f t="shared" si="46"/>
        <v>6</v>
      </c>
      <c r="E1021" s="1" t="str">
        <f>INDEX(Protocol[Mark],MATCH(C1021,Protocol[Step],0))</f>
        <v>2c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24010006</v>
      </c>
      <c r="H1021" s="134">
        <f>Systematic[[#This Row],[SampleVariableLabel]]+100*Systematic[[#This Row],[State]]</f>
        <v>24010306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24</v>
      </c>
      <c r="B1022" s="1">
        <f>IF(C1022=0,IF(B1021=Protocol!$V$20,1,B1021+1),B1021)</f>
        <v>1</v>
      </c>
      <c r="C1022" s="1">
        <f>IF(C1021+1=Protocol!$V$21,0,C1021+1)</f>
        <v>4</v>
      </c>
      <c r="D1022" s="1">
        <f t="shared" si="46"/>
        <v>1</v>
      </c>
      <c r="E1022" s="1" t="str">
        <f>INDEX(Protocol[Mark],MATCH(C1022,Protocol[Step],0))</f>
        <v>3P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24010001</v>
      </c>
      <c r="H1022" s="134">
        <f>Systematic[[#This Row],[SampleVariableLabel]]+100*Systematic[[#This Row],[State]]</f>
        <v>24010401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24</v>
      </c>
      <c r="B1023" s="1">
        <f>IF(C1023=0,IF(B1022=Protocol!$V$20,1,B1022+1),B1022)</f>
        <v>1</v>
      </c>
      <c r="C1023" s="1">
        <f>IF(C1022+1=Protocol!$V$21,0,C1022+1)</f>
        <v>5</v>
      </c>
      <c r="D1023" s="1">
        <f t="shared" si="46"/>
        <v>2</v>
      </c>
      <c r="E1023" s="1" t="str">
        <f>INDEX(Protocol[Mark],MATCH(C1023,Protocol[Step],0))</f>
        <v>4S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24010002</v>
      </c>
      <c r="H1023" s="134">
        <f>Systematic[[#This Row],[SampleVariableLabel]]+100*Systematic[[#This Row],[State]]</f>
        <v>24010502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24</v>
      </c>
      <c r="B1024" s="1">
        <f>IF(C1024=0,IF(B1023=Protocol!$V$20,1,B1023+1),B1023)</f>
        <v>1</v>
      </c>
      <c r="C1024" s="1">
        <f>IF(C1023+1=Protocol!$V$21,0,C1023+1)</f>
        <v>6</v>
      </c>
      <c r="D1024" s="1">
        <f t="shared" si="46"/>
        <v>3</v>
      </c>
      <c r="E1024" s="1" t="str">
        <f>INDEX(Protocol[Mark],MATCH(C1024,Protocol[Step],0))</f>
        <v>5U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24010003</v>
      </c>
      <c r="H1024" s="134">
        <f>Systematic[[#This Row],[SampleVariableLabel]]+100*Systematic[[#This Row],[State]]</f>
        <v>24010603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24</v>
      </c>
      <c r="B1025" s="1">
        <f>IF(C1025=0,IF(B1024=Protocol!$V$20,1,B1024+1),B1024)</f>
        <v>1</v>
      </c>
      <c r="C1025" s="1">
        <f>IF(C1024+1=Protocol!$V$21,0,C1024+1)</f>
        <v>7</v>
      </c>
      <c r="D1025" s="1">
        <f t="shared" si="46"/>
        <v>4</v>
      </c>
      <c r="E1025" s="1" t="str">
        <f>INDEX(Protocol[Mark],MATCH(C1025,Protocol[Step],0))</f>
        <v>6Rot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24010004</v>
      </c>
      <c r="H1025" s="134">
        <f>Systematic[[#This Row],[SampleVariableLabel]]+100*Systematic[[#This Row],[State]]</f>
        <v>24010704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25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1pfi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25010005</v>
      </c>
      <c r="H1026" s="134">
        <f>Systematic[[#This Row],[SampleVariableLabel]]+100*Systematic[[#This Row],[State]]</f>
        <v>25010005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25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1OctM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25010006</v>
      </c>
      <c r="H1027" s="134">
        <f>Systematic[[#This Row],[SampleVariableLabel]]+100*Systematic[[#This Row],[State]]</f>
        <v>25010106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25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2D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25010001</v>
      </c>
      <c r="H1028" s="134">
        <f>Systematic[[#This Row],[SampleVariableLabel]]+100*Systematic[[#This Row],[State]]</f>
        <v>25010201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25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2c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25010002</v>
      </c>
      <c r="H1029" s="134">
        <f>Systematic[[#This Row],[SampleVariableLabel]]+100*Systematic[[#This Row],[State]]</f>
        <v>25010302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25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3P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25010003</v>
      </c>
      <c r="H1030" s="134">
        <f>Systematic[[#This Row],[SampleVariableLabel]]+100*Systematic[[#This Row],[State]]</f>
        <v>25010403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25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4S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25010004</v>
      </c>
      <c r="H1031" s="134">
        <f>Systematic[[#This Row],[SampleVariableLabel]]+100*Systematic[[#This Row],[State]]</f>
        <v>25010504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25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5U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25010005</v>
      </c>
      <c r="H1032" s="134">
        <f>Systematic[[#This Row],[SampleVariableLabel]]+100*Systematic[[#This Row],[State]]</f>
        <v>25010605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25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6Rot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25010006</v>
      </c>
      <c r="H1033" s="134">
        <f>Systematic[[#This Row],[SampleVariableLabel]]+100*Systematic[[#This Row],[State]]</f>
        <v>25010706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26</v>
      </c>
      <c r="B1034" s="1">
        <f>IF(C1034=0,IF(B1033=Protocol!$V$20,1,B1033+1),B1033)</f>
        <v>1</v>
      </c>
      <c r="C1034" s="1">
        <f>IF(C1033+1=Protocol!$V$21,0,C1033+1)</f>
        <v>0</v>
      </c>
      <c r="D1034" s="1">
        <f t="shared" si="49"/>
        <v>1</v>
      </c>
      <c r="E1034" s="1" t="str">
        <f>INDEX(Protocol[Mark],MATCH(C1034,Protocol[Step],0))</f>
        <v>1pfi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26010001</v>
      </c>
      <c r="H1034" s="134">
        <f>Systematic[[#This Row],[SampleVariableLabel]]+100*Systematic[[#This Row],[State]]</f>
        <v>26010001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26</v>
      </c>
      <c r="B1035" s="1">
        <f>IF(C1035=0,IF(B1034=Protocol!$V$20,1,B1034+1),B1034)</f>
        <v>1</v>
      </c>
      <c r="C1035" s="1">
        <f>IF(C1034+1=Protocol!$V$21,0,C1034+1)</f>
        <v>1</v>
      </c>
      <c r="D1035" s="1">
        <f t="shared" si="49"/>
        <v>2</v>
      </c>
      <c r="E1035" s="1" t="str">
        <f>INDEX(Protocol[Mark],MATCH(C1035,Protocol[Step],0))</f>
        <v>1OctM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26010002</v>
      </c>
      <c r="H1035" s="134">
        <f>Systematic[[#This Row],[SampleVariableLabel]]+100*Systematic[[#This Row],[State]]</f>
        <v>26010102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26</v>
      </c>
      <c r="B1036" s="1">
        <f>IF(C1036=0,IF(B1035=Protocol!$V$20,1,B1035+1),B1035)</f>
        <v>1</v>
      </c>
      <c r="C1036" s="1">
        <f>IF(C1035+1=Protocol!$V$21,0,C1035+1)</f>
        <v>2</v>
      </c>
      <c r="D1036" s="1">
        <f t="shared" si="49"/>
        <v>3</v>
      </c>
      <c r="E1036" s="1" t="str">
        <f>INDEX(Protocol[Mark],MATCH(C1036,Protocol[Step],0))</f>
        <v>2D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26010003</v>
      </c>
      <c r="H1036" s="134">
        <f>Systematic[[#This Row],[SampleVariableLabel]]+100*Systematic[[#This Row],[State]]</f>
        <v>26010203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26</v>
      </c>
      <c r="B1037" s="1">
        <f>IF(C1037=0,IF(B1036=Protocol!$V$20,1,B1036+1),B1036)</f>
        <v>1</v>
      </c>
      <c r="C1037" s="1">
        <f>IF(C1036+1=Protocol!$V$21,0,C1036+1)</f>
        <v>3</v>
      </c>
      <c r="D1037" s="1">
        <f t="shared" si="49"/>
        <v>4</v>
      </c>
      <c r="E1037" s="1" t="str">
        <f>INDEX(Protocol[Mark],MATCH(C1037,Protocol[Step],0))</f>
        <v>2c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26010004</v>
      </c>
      <c r="H1037" s="134">
        <f>Systematic[[#This Row],[SampleVariableLabel]]+100*Systematic[[#This Row],[State]]</f>
        <v>26010304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26</v>
      </c>
      <c r="B1038" s="1">
        <f>IF(C1038=0,IF(B1037=Protocol!$V$20,1,B1037+1),B1037)</f>
        <v>1</v>
      </c>
      <c r="C1038" s="1">
        <f>IF(C1037+1=Protocol!$V$21,0,C1037+1)</f>
        <v>4</v>
      </c>
      <c r="D1038" s="1">
        <f t="shared" si="49"/>
        <v>5</v>
      </c>
      <c r="E1038" s="1" t="str">
        <f>INDEX(Protocol[Mark],MATCH(C1038,Protocol[Step],0))</f>
        <v>3P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26010005</v>
      </c>
      <c r="H1038" s="134">
        <f>Systematic[[#This Row],[SampleVariableLabel]]+100*Systematic[[#This Row],[State]]</f>
        <v>26010405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26</v>
      </c>
      <c r="B1039" s="1">
        <f>IF(C1039=0,IF(B1038=Protocol!$V$20,1,B1038+1),B1038)</f>
        <v>1</v>
      </c>
      <c r="C1039" s="1">
        <f>IF(C1038+1=Protocol!$V$21,0,C1038+1)</f>
        <v>5</v>
      </c>
      <c r="D1039" s="1">
        <f t="shared" si="49"/>
        <v>6</v>
      </c>
      <c r="E1039" s="1" t="str">
        <f>INDEX(Protocol[Mark],MATCH(C1039,Protocol[Step],0))</f>
        <v>4S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26010006</v>
      </c>
      <c r="H1039" s="134">
        <f>Systematic[[#This Row],[SampleVariableLabel]]+100*Systematic[[#This Row],[State]]</f>
        <v>26010506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26</v>
      </c>
      <c r="B1040" s="1">
        <f>IF(C1040=0,IF(B1039=Protocol!$V$20,1,B1039+1),B1039)</f>
        <v>1</v>
      </c>
      <c r="C1040" s="1">
        <f>IF(C1039+1=Protocol!$V$21,0,C1039+1)</f>
        <v>6</v>
      </c>
      <c r="D1040" s="1">
        <f t="shared" si="49"/>
        <v>1</v>
      </c>
      <c r="E1040" s="1" t="str">
        <f>INDEX(Protocol[Mark],MATCH(C1040,Protocol[Step],0))</f>
        <v>5U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26010001</v>
      </c>
      <c r="H1040" s="134">
        <f>Systematic[[#This Row],[SampleVariableLabel]]+100*Systematic[[#This Row],[State]]</f>
        <v>26010601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26</v>
      </c>
      <c r="B1041" s="1">
        <f>IF(C1041=0,IF(B1040=Protocol!$V$20,1,B1040+1),B1040)</f>
        <v>1</v>
      </c>
      <c r="C1041" s="1">
        <f>IF(C1040+1=Protocol!$V$21,0,C1040+1)</f>
        <v>7</v>
      </c>
      <c r="D1041" s="1">
        <f t="shared" si="49"/>
        <v>2</v>
      </c>
      <c r="E1041" s="1" t="str">
        <f>INDEX(Protocol[Mark],MATCH(C1041,Protocol[Step],0))</f>
        <v>6Rot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26010002</v>
      </c>
      <c r="H1041" s="134">
        <f>Systematic[[#This Row],[SampleVariableLabel]]+100*Systematic[[#This Row],[State]]</f>
        <v>26010702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27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1pfi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27010003</v>
      </c>
      <c r="H1042" s="134">
        <f>Systematic[[#This Row],[SampleVariableLabel]]+100*Systematic[[#This Row],[State]]</f>
        <v>27010003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1OctM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27010004</v>
      </c>
      <c r="H1043" s="134">
        <f>Systematic[[#This Row],[SampleVariableLabel]]+100*Systematic[[#This Row],[State]]</f>
        <v>27010104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27010005</v>
      </c>
      <c r="H1044" s="134">
        <f>Systematic[[#This Row],[SampleVariableLabel]]+100*Systematic[[#This Row],[State]]</f>
        <v>27010205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27010006</v>
      </c>
      <c r="H1045" s="134">
        <f>Systematic[[#This Row],[SampleVariableLabel]]+100*Systematic[[#This Row],[State]]</f>
        <v>27010306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27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3P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27010001</v>
      </c>
      <c r="H1046" s="134">
        <f>Systematic[[#This Row],[SampleVariableLabel]]+100*Systematic[[#This Row],[State]]</f>
        <v>27010401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27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4S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27010002</v>
      </c>
      <c r="H1047" s="134">
        <f>Systematic[[#This Row],[SampleVariableLabel]]+100*Systematic[[#This Row],[State]]</f>
        <v>27010502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27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5U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27010003</v>
      </c>
      <c r="H1048" s="134">
        <f>Systematic[[#This Row],[SampleVariableLabel]]+100*Systematic[[#This Row],[State]]</f>
        <v>27010603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27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6Rot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27010004</v>
      </c>
      <c r="H1049" s="134">
        <f>Systematic[[#This Row],[SampleVariableLabel]]+100*Systematic[[#This Row],[State]]</f>
        <v>27010704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28</v>
      </c>
      <c r="B1050" s="1">
        <f>IF(C1050=0,IF(B1049=Protocol!$V$20,1,B1049+1),B1049)</f>
        <v>1</v>
      </c>
      <c r="C1050" s="1">
        <f>IF(C1049+1=Protocol!$V$21,0,C1049+1)</f>
        <v>0</v>
      </c>
      <c r="D1050" s="1">
        <f t="shared" si="49"/>
        <v>5</v>
      </c>
      <c r="E1050" s="1" t="str">
        <f>INDEX(Protocol[Mark],MATCH(C1050,Protocol[Step],0))</f>
        <v>1pfi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28010005</v>
      </c>
      <c r="H1050" s="134">
        <f>Systematic[[#This Row],[SampleVariableLabel]]+100*Systematic[[#This Row],[State]]</f>
        <v>28010005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28</v>
      </c>
      <c r="B1051" s="1">
        <f>IF(C1051=0,IF(B1050=Protocol!$V$20,1,B1050+1),B1050)</f>
        <v>1</v>
      </c>
      <c r="C1051" s="1">
        <f>IF(C1050+1=Protocol!$V$21,0,C1050+1)</f>
        <v>1</v>
      </c>
      <c r="D1051" s="1">
        <f t="shared" si="49"/>
        <v>6</v>
      </c>
      <c r="E1051" s="1" t="str">
        <f>INDEX(Protocol[Mark],MATCH(C1051,Protocol[Step],0))</f>
        <v>1OctM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28010006</v>
      </c>
      <c r="H1051" s="134">
        <f>Systematic[[#This Row],[SampleVariableLabel]]+100*Systematic[[#This Row],[State]]</f>
        <v>28010106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28</v>
      </c>
      <c r="B1052" s="1">
        <f>IF(C1052=0,IF(B1051=Protocol!$V$20,1,B1051+1),B1051)</f>
        <v>1</v>
      </c>
      <c r="C1052" s="1">
        <f>IF(C1051+1=Protocol!$V$21,0,C1051+1)</f>
        <v>2</v>
      </c>
      <c r="D1052" s="1">
        <f t="shared" si="49"/>
        <v>1</v>
      </c>
      <c r="E1052" s="1" t="str">
        <f>INDEX(Protocol[Mark],MATCH(C1052,Protocol[Step],0))</f>
        <v>2D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28010001</v>
      </c>
      <c r="H1052" s="134">
        <f>Systematic[[#This Row],[SampleVariableLabel]]+100*Systematic[[#This Row],[State]]</f>
        <v>28010201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28</v>
      </c>
      <c r="B1053" s="1">
        <f>IF(C1053=0,IF(B1052=Protocol!$V$20,1,B1052+1),B1052)</f>
        <v>1</v>
      </c>
      <c r="C1053" s="1">
        <f>IF(C1052+1=Protocol!$V$21,0,C1052+1)</f>
        <v>3</v>
      </c>
      <c r="D1053" s="1">
        <f t="shared" si="49"/>
        <v>2</v>
      </c>
      <c r="E1053" s="1" t="str">
        <f>INDEX(Protocol[Mark],MATCH(C1053,Protocol[Step],0))</f>
        <v>2c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28010002</v>
      </c>
      <c r="H1053" s="134">
        <f>Systematic[[#This Row],[SampleVariableLabel]]+100*Systematic[[#This Row],[State]]</f>
        <v>28010302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28</v>
      </c>
      <c r="B1054" s="1">
        <f>IF(C1054=0,IF(B1053=Protocol!$V$20,1,B1053+1),B1053)</f>
        <v>1</v>
      </c>
      <c r="C1054" s="1">
        <f>IF(C1053+1=Protocol!$V$21,0,C1053+1)</f>
        <v>4</v>
      </c>
      <c r="D1054" s="1">
        <f t="shared" si="49"/>
        <v>3</v>
      </c>
      <c r="E1054" s="1" t="str">
        <f>INDEX(Protocol[Mark],MATCH(C1054,Protocol[Step],0))</f>
        <v>3P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28010003</v>
      </c>
      <c r="H1054" s="134">
        <f>Systematic[[#This Row],[SampleVariableLabel]]+100*Systematic[[#This Row],[State]]</f>
        <v>28010403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28</v>
      </c>
      <c r="B1055" s="1">
        <f>IF(C1055=0,IF(B1054=Protocol!$V$20,1,B1054+1),B1054)</f>
        <v>1</v>
      </c>
      <c r="C1055" s="1">
        <f>IF(C1054+1=Protocol!$V$21,0,C1054+1)</f>
        <v>5</v>
      </c>
      <c r="D1055" s="1">
        <f t="shared" si="49"/>
        <v>4</v>
      </c>
      <c r="E1055" s="1" t="str">
        <f>INDEX(Protocol[Mark],MATCH(C1055,Protocol[Step],0))</f>
        <v>4S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28010004</v>
      </c>
      <c r="H1055" s="134">
        <f>Systematic[[#This Row],[SampleVariableLabel]]+100*Systematic[[#This Row],[State]]</f>
        <v>28010504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28</v>
      </c>
      <c r="B1056" s="1">
        <f>IF(C1056=0,IF(B1055=Protocol!$V$20,1,B1055+1),B1055)</f>
        <v>1</v>
      </c>
      <c r="C1056" s="1">
        <f>IF(C1055+1=Protocol!$V$21,0,C1055+1)</f>
        <v>6</v>
      </c>
      <c r="D1056" s="1">
        <f t="shared" si="49"/>
        <v>5</v>
      </c>
      <c r="E1056" s="1" t="str">
        <f>INDEX(Protocol[Mark],MATCH(C1056,Protocol[Step],0))</f>
        <v>5U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28010005</v>
      </c>
      <c r="H1056" s="134">
        <f>Systematic[[#This Row],[SampleVariableLabel]]+100*Systematic[[#This Row],[State]]</f>
        <v>28010605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28</v>
      </c>
      <c r="B1057" s="1">
        <f>IF(C1057=0,IF(B1056=Protocol!$V$20,1,B1056+1),B1056)</f>
        <v>1</v>
      </c>
      <c r="C1057" s="1">
        <f>IF(C1056+1=Protocol!$V$21,0,C1056+1)</f>
        <v>7</v>
      </c>
      <c r="D1057" s="1">
        <f t="shared" si="49"/>
        <v>6</v>
      </c>
      <c r="E1057" s="1" t="str">
        <f>INDEX(Protocol[Mark],MATCH(C1057,Protocol[Step],0))</f>
        <v>6Rot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28010006</v>
      </c>
      <c r="H1057" s="134">
        <f>Systematic[[#This Row],[SampleVariableLabel]]+100*Systematic[[#This Row],[State]]</f>
        <v>28010706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29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1pfi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29010001</v>
      </c>
      <c r="H1058" s="134">
        <f>Systematic[[#This Row],[SampleVariableLabel]]+100*Systematic[[#This Row],[State]]</f>
        <v>29010001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29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1OctM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29010002</v>
      </c>
      <c r="H1059" s="134">
        <f>Systematic[[#This Row],[SampleVariableLabel]]+100*Systematic[[#This Row],[State]]</f>
        <v>29010102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29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2D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29010003</v>
      </c>
      <c r="H1060" s="134">
        <f>Systematic[[#This Row],[SampleVariableLabel]]+100*Systematic[[#This Row],[State]]</f>
        <v>29010203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29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2c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29010004</v>
      </c>
      <c r="H1061" s="134">
        <f>Systematic[[#This Row],[SampleVariableLabel]]+100*Systematic[[#This Row],[State]]</f>
        <v>29010304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29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3P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29010005</v>
      </c>
      <c r="H1062" s="134">
        <f>Systematic[[#This Row],[SampleVariableLabel]]+100*Systematic[[#This Row],[State]]</f>
        <v>29010405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29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4S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29010006</v>
      </c>
      <c r="H1063" s="134">
        <f>Systematic[[#This Row],[SampleVariableLabel]]+100*Systematic[[#This Row],[State]]</f>
        <v>29010506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29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5U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29010001</v>
      </c>
      <c r="H1064" s="134">
        <f>Systematic[[#This Row],[SampleVariableLabel]]+100*Systematic[[#This Row],[State]]</f>
        <v>29010601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29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6Rot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29010002</v>
      </c>
      <c r="H1065" s="134">
        <f>Systematic[[#This Row],[SampleVariableLabel]]+100*Systematic[[#This Row],[State]]</f>
        <v>29010702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30</v>
      </c>
      <c r="B1066" s="1">
        <f>IF(C1066=0,IF(B1065=Protocol!$V$20,1,B1065+1),B1065)</f>
        <v>1</v>
      </c>
      <c r="C1066" s="1">
        <f>IF(C1065+1=Protocol!$V$21,0,C1065+1)</f>
        <v>0</v>
      </c>
      <c r="D1066" s="1">
        <f t="shared" si="49"/>
        <v>3</v>
      </c>
      <c r="E1066" s="1" t="str">
        <f>INDEX(Protocol[Mark],MATCH(C1066,Protocol[Step],0))</f>
        <v>1pfi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30010003</v>
      </c>
      <c r="H1066" s="134">
        <f>Systematic[[#This Row],[SampleVariableLabel]]+100*Systematic[[#This Row],[State]]</f>
        <v>30010003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30</v>
      </c>
      <c r="B1067" s="1">
        <f>IF(C1067=0,IF(B1066=Protocol!$V$20,1,B1066+1),B1066)</f>
        <v>1</v>
      </c>
      <c r="C1067" s="1">
        <f>IF(C1066+1=Protocol!$V$21,0,C1066+1)</f>
        <v>1</v>
      </c>
      <c r="D1067" s="1">
        <f t="shared" si="49"/>
        <v>4</v>
      </c>
      <c r="E1067" s="1" t="str">
        <f>INDEX(Protocol[Mark],MATCH(C1067,Protocol[Step],0))</f>
        <v>1OctM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30010004</v>
      </c>
      <c r="H1067" s="134">
        <f>Systematic[[#This Row],[SampleVariableLabel]]+100*Systematic[[#This Row],[State]]</f>
        <v>30010104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30</v>
      </c>
      <c r="B1068" s="1">
        <f>IF(C1068=0,IF(B1067=Protocol!$V$20,1,B1067+1),B1067)</f>
        <v>1</v>
      </c>
      <c r="C1068" s="1">
        <f>IF(C1067+1=Protocol!$V$21,0,C1067+1)</f>
        <v>2</v>
      </c>
      <c r="D1068" s="1">
        <f t="shared" si="49"/>
        <v>5</v>
      </c>
      <c r="E1068" s="1" t="str">
        <f>INDEX(Protocol[Mark],MATCH(C1068,Protocol[Step],0))</f>
        <v>2D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30010005</v>
      </c>
      <c r="H1068" s="134">
        <f>Systematic[[#This Row],[SampleVariableLabel]]+100*Systematic[[#This Row],[State]]</f>
        <v>30010205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30</v>
      </c>
      <c r="B1069" s="1">
        <f>IF(C1069=0,IF(B1068=Protocol!$V$20,1,B1068+1),B1068)</f>
        <v>1</v>
      </c>
      <c r="C1069" s="1">
        <f>IF(C1068+1=Protocol!$V$21,0,C1068+1)</f>
        <v>3</v>
      </c>
      <c r="D1069" s="1">
        <f t="shared" si="49"/>
        <v>6</v>
      </c>
      <c r="E1069" s="1" t="str">
        <f>INDEX(Protocol[Mark],MATCH(C1069,Protocol[Step],0))</f>
        <v>2c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30010006</v>
      </c>
      <c r="H1069" s="134">
        <f>Systematic[[#This Row],[SampleVariableLabel]]+100*Systematic[[#This Row],[State]]</f>
        <v>30010306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30</v>
      </c>
      <c r="B1070" s="1">
        <f>IF(C1070=0,IF(B1069=Protocol!$V$20,1,B1069+1),B1069)</f>
        <v>1</v>
      </c>
      <c r="C1070" s="1">
        <f>IF(C1069+1=Protocol!$V$21,0,C1069+1)</f>
        <v>4</v>
      </c>
      <c r="D1070" s="1">
        <f t="shared" si="49"/>
        <v>1</v>
      </c>
      <c r="E1070" s="1" t="str">
        <f>INDEX(Protocol[Mark],MATCH(C1070,Protocol[Step],0))</f>
        <v>3P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30010001</v>
      </c>
      <c r="H1070" s="134">
        <f>Systematic[[#This Row],[SampleVariableLabel]]+100*Systematic[[#This Row],[State]]</f>
        <v>30010401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30</v>
      </c>
      <c r="B1071" s="1">
        <f>IF(C1071=0,IF(B1070=Protocol!$V$20,1,B1070+1),B1070)</f>
        <v>1</v>
      </c>
      <c r="C1071" s="1">
        <f>IF(C1070+1=Protocol!$V$21,0,C1070+1)</f>
        <v>5</v>
      </c>
      <c r="D1071" s="1">
        <f t="shared" si="49"/>
        <v>2</v>
      </c>
      <c r="E1071" s="1" t="str">
        <f>INDEX(Protocol[Mark],MATCH(C1071,Protocol[Step],0))</f>
        <v>4S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30010002</v>
      </c>
      <c r="H1071" s="134">
        <f>Systematic[[#This Row],[SampleVariableLabel]]+100*Systematic[[#This Row],[State]]</f>
        <v>30010502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30</v>
      </c>
      <c r="B1072" s="1">
        <f>IF(C1072=0,IF(B1071=Protocol!$V$20,1,B1071+1),B1071)</f>
        <v>1</v>
      </c>
      <c r="C1072" s="1">
        <f>IF(C1071+1=Protocol!$V$21,0,C1071+1)</f>
        <v>6</v>
      </c>
      <c r="D1072" s="1">
        <f t="shared" si="49"/>
        <v>3</v>
      </c>
      <c r="E1072" s="1" t="str">
        <f>INDEX(Protocol[Mark],MATCH(C1072,Protocol[Step],0))</f>
        <v>5U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30010003</v>
      </c>
      <c r="H1072" s="134">
        <f>Systematic[[#This Row],[SampleVariableLabel]]+100*Systematic[[#This Row],[State]]</f>
        <v>30010603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30</v>
      </c>
      <c r="B1073" s="1">
        <f>IF(C1073=0,IF(B1072=Protocol!$V$20,1,B1072+1),B1072)</f>
        <v>1</v>
      </c>
      <c r="C1073" s="1">
        <f>IF(C1072+1=Protocol!$V$21,0,C1072+1)</f>
        <v>7</v>
      </c>
      <c r="D1073" s="1">
        <f t="shared" si="49"/>
        <v>4</v>
      </c>
      <c r="E1073" s="1" t="str">
        <f>INDEX(Protocol[Mark],MATCH(C1073,Protocol[Step],0))</f>
        <v>6Rot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30010004</v>
      </c>
      <c r="H1073" s="134">
        <f>Systematic[[#This Row],[SampleVariableLabel]]+100*Systematic[[#This Row],[State]]</f>
        <v>30010704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31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1pfi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31010005</v>
      </c>
      <c r="H1074" s="134">
        <f>Systematic[[#This Row],[SampleVariableLabel]]+100*Systematic[[#This Row],[State]]</f>
        <v>31010005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31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1OctM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31010006</v>
      </c>
      <c r="H1075" s="134">
        <f>Systematic[[#This Row],[SampleVariableLabel]]+100*Systematic[[#This Row],[State]]</f>
        <v>31010106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31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31010001</v>
      </c>
      <c r="H1076" s="134">
        <f>Systematic[[#This Row],[SampleVariableLabel]]+100*Systematic[[#This Row],[State]]</f>
        <v>31010201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31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2c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31010002</v>
      </c>
      <c r="H1077" s="134">
        <f>Systematic[[#This Row],[SampleVariableLabel]]+100*Systematic[[#This Row],[State]]</f>
        <v>31010302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31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3P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31010003</v>
      </c>
      <c r="H1078" s="134">
        <f>Systematic[[#This Row],[SampleVariableLabel]]+100*Systematic[[#This Row],[State]]</f>
        <v>31010403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31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4S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31010004</v>
      </c>
      <c r="H1079" s="134">
        <f>Systematic[[#This Row],[SampleVariableLabel]]+100*Systematic[[#This Row],[State]]</f>
        <v>31010504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31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5U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31010005</v>
      </c>
      <c r="H1080" s="134">
        <f>Systematic[[#This Row],[SampleVariableLabel]]+100*Systematic[[#This Row],[State]]</f>
        <v>31010605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31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6Rot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31010006</v>
      </c>
      <c r="H1081" s="134">
        <f>Systematic[[#This Row],[SampleVariableLabel]]+100*Systematic[[#This Row],[State]]</f>
        <v>31010706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32</v>
      </c>
      <c r="B1082" s="1">
        <f>IF(C1082=0,IF(B1081=Protocol!$V$20,1,B1081+1),B1081)</f>
        <v>1</v>
      </c>
      <c r="C1082" s="1">
        <f>IF(C1081+1=Protocol!$V$21,0,C1081+1)</f>
        <v>0</v>
      </c>
      <c r="D1082" s="1">
        <f t="shared" si="49"/>
        <v>1</v>
      </c>
      <c r="E1082" s="1" t="str">
        <f>INDEX(Protocol[Mark],MATCH(C1082,Protocol[Step],0))</f>
        <v>1pfi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32010001</v>
      </c>
      <c r="H1082" s="134">
        <f>Systematic[[#This Row],[SampleVariableLabel]]+100*Systematic[[#This Row],[State]]</f>
        <v>32010001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32</v>
      </c>
      <c r="B1083" s="1">
        <f>IF(C1083=0,IF(B1082=Protocol!$V$20,1,B1082+1),B1082)</f>
        <v>1</v>
      </c>
      <c r="C1083" s="1">
        <f>IF(C1082+1=Protocol!$V$21,0,C1082+1)</f>
        <v>1</v>
      </c>
      <c r="D1083" s="1">
        <f t="shared" si="49"/>
        <v>2</v>
      </c>
      <c r="E1083" s="1" t="str">
        <f>INDEX(Protocol[Mark],MATCH(C1083,Protocol[Step],0))</f>
        <v>1OctM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32010002</v>
      </c>
      <c r="H1083" s="134">
        <f>Systematic[[#This Row],[SampleVariableLabel]]+100*Systematic[[#This Row],[State]]</f>
        <v>32010102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32</v>
      </c>
      <c r="B1084" s="1">
        <f>IF(C1084=0,IF(B1083=Protocol!$V$20,1,B1083+1),B1083)</f>
        <v>1</v>
      </c>
      <c r="C1084" s="1">
        <f>IF(C1083+1=Protocol!$V$21,0,C1083+1)</f>
        <v>2</v>
      </c>
      <c r="D1084" s="1">
        <f t="shared" si="49"/>
        <v>3</v>
      </c>
      <c r="E1084" s="1" t="str">
        <f>INDEX(Protocol[Mark],MATCH(C1084,Protocol[Step],0))</f>
        <v>2D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32010003</v>
      </c>
      <c r="H1084" s="134">
        <f>Systematic[[#This Row],[SampleVariableLabel]]+100*Systematic[[#This Row],[State]]</f>
        <v>32010203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32</v>
      </c>
      <c r="B1085" s="1">
        <f>IF(C1085=0,IF(B1084=Protocol!$V$20,1,B1084+1),B1084)</f>
        <v>1</v>
      </c>
      <c r="C1085" s="1">
        <f>IF(C1084+1=Protocol!$V$21,0,C1084+1)</f>
        <v>3</v>
      </c>
      <c r="D1085" s="1">
        <f t="shared" si="49"/>
        <v>4</v>
      </c>
      <c r="E1085" s="1" t="str">
        <f>INDEX(Protocol[Mark],MATCH(C1085,Protocol[Step],0))</f>
        <v>2c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32010004</v>
      </c>
      <c r="H1085" s="134">
        <f>Systematic[[#This Row],[SampleVariableLabel]]+100*Systematic[[#This Row],[State]]</f>
        <v>32010304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32</v>
      </c>
      <c r="B1086" s="1">
        <f>IF(C1086=0,IF(B1085=Protocol!$V$20,1,B1085+1),B1085)</f>
        <v>1</v>
      </c>
      <c r="C1086" s="1">
        <f>IF(C1085+1=Protocol!$V$21,0,C1085+1)</f>
        <v>4</v>
      </c>
      <c r="D1086" s="1">
        <f t="shared" si="49"/>
        <v>5</v>
      </c>
      <c r="E1086" s="1" t="str">
        <f>INDEX(Protocol[Mark],MATCH(C1086,Protocol[Step],0))</f>
        <v>3P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32010005</v>
      </c>
      <c r="H1086" s="134">
        <f>Systematic[[#This Row],[SampleVariableLabel]]+100*Systematic[[#This Row],[State]]</f>
        <v>32010405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32</v>
      </c>
      <c r="B1087" s="1">
        <f>IF(C1087=0,IF(B1086=Protocol!$V$20,1,B1086+1),B1086)</f>
        <v>1</v>
      </c>
      <c r="C1087" s="1">
        <f>IF(C1086+1=Protocol!$V$21,0,C1086+1)</f>
        <v>5</v>
      </c>
      <c r="D1087" s="1">
        <f t="shared" si="49"/>
        <v>6</v>
      </c>
      <c r="E1087" s="1" t="str">
        <f>INDEX(Protocol[Mark],MATCH(C1087,Protocol[Step],0))</f>
        <v>4S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32010006</v>
      </c>
      <c r="H1087" s="134">
        <f>Systematic[[#This Row],[SampleVariableLabel]]+100*Systematic[[#This Row],[State]]</f>
        <v>32010506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32</v>
      </c>
      <c r="B1088" s="1">
        <f>IF(C1088=0,IF(B1087=Protocol!$V$20,1,B1087+1),B1087)</f>
        <v>1</v>
      </c>
      <c r="C1088" s="1">
        <f>IF(C1087+1=Protocol!$V$21,0,C1087+1)</f>
        <v>6</v>
      </c>
      <c r="D1088" s="1">
        <f t="shared" si="49"/>
        <v>1</v>
      </c>
      <c r="E1088" s="1" t="str">
        <f>INDEX(Protocol[Mark],MATCH(C1088,Protocol[Step],0))</f>
        <v>5U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32010001</v>
      </c>
      <c r="H1088" s="134">
        <f>Systematic[[#This Row],[SampleVariableLabel]]+100*Systematic[[#This Row],[State]]</f>
        <v>32010601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32</v>
      </c>
      <c r="B1089" s="1">
        <f>IF(C1089=0,IF(B1088=Protocol!$V$20,1,B1088+1),B1088)</f>
        <v>1</v>
      </c>
      <c r="C1089" s="1">
        <f>IF(C1088+1=Protocol!$V$21,0,C1088+1)</f>
        <v>7</v>
      </c>
      <c r="D1089" s="1">
        <f t="shared" si="49"/>
        <v>2</v>
      </c>
      <c r="E1089" s="1" t="str">
        <f>INDEX(Protocol[Mark],MATCH(C1089,Protocol[Step],0))</f>
        <v>6Rot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32010002</v>
      </c>
      <c r="H1089" s="134">
        <f>Systematic[[#This Row],[SampleVariableLabel]]+100*Systematic[[#This Row],[State]]</f>
        <v>32010702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33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1pfi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33010003</v>
      </c>
      <c r="H1090" s="134">
        <f>Systematic[[#This Row],[SampleVariableLabel]]+100*Systematic[[#This Row],[State]]</f>
        <v>33010003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33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1OctM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33010004</v>
      </c>
      <c r="H1091" s="134">
        <f>Systematic[[#This Row],[SampleVariableLabel]]+100*Systematic[[#This Row],[State]]</f>
        <v>33010104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33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2D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33010005</v>
      </c>
      <c r="H1092" s="134">
        <f>Systematic[[#This Row],[SampleVariableLabel]]+100*Systematic[[#This Row],[State]]</f>
        <v>33010205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33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2c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33010006</v>
      </c>
      <c r="H1093" s="134">
        <f>Systematic[[#This Row],[SampleVariableLabel]]+100*Systematic[[#This Row],[State]]</f>
        <v>33010306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33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3P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33010001</v>
      </c>
      <c r="H1094" s="134">
        <f>Systematic[[#This Row],[SampleVariableLabel]]+100*Systematic[[#This Row],[State]]</f>
        <v>33010401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33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4S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33010002</v>
      </c>
      <c r="H1095" s="134">
        <f>Systematic[[#This Row],[SampleVariableLabel]]+100*Systematic[[#This Row],[State]]</f>
        <v>33010502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33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5U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33010003</v>
      </c>
      <c r="H1096" s="134">
        <f>Systematic[[#This Row],[SampleVariableLabel]]+100*Systematic[[#This Row],[State]]</f>
        <v>33010603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33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6Rot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33010004</v>
      </c>
      <c r="H1097" s="134">
        <f>Systematic[[#This Row],[SampleVariableLabel]]+100*Systematic[[#This Row],[State]]</f>
        <v>33010704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34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1pfi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34010005</v>
      </c>
      <c r="H1098" s="134">
        <f>Systematic[[#This Row],[SampleVariableLabel]]+100*Systematic[[#This Row],[State]]</f>
        <v>34010005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34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1OctM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34010006</v>
      </c>
      <c r="H1099" s="134">
        <f>Systematic[[#This Row],[SampleVariableLabel]]+100*Systematic[[#This Row],[State]]</f>
        <v>34010106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34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2D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34010001</v>
      </c>
      <c r="H1100" s="134">
        <f>Systematic[[#This Row],[SampleVariableLabel]]+100*Systematic[[#This Row],[State]]</f>
        <v>34010201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34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2c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34010002</v>
      </c>
      <c r="H1101" s="134">
        <f>Systematic[[#This Row],[SampleVariableLabel]]+100*Systematic[[#This Row],[State]]</f>
        <v>34010302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34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3P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34010003</v>
      </c>
      <c r="H1102" s="134">
        <f>Systematic[[#This Row],[SampleVariableLabel]]+100*Systematic[[#This Row],[State]]</f>
        <v>34010403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34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4S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34010004</v>
      </c>
      <c r="H1103" s="134">
        <f>Systematic[[#This Row],[SampleVariableLabel]]+100*Systematic[[#This Row],[State]]</f>
        <v>34010504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34</v>
      </c>
      <c r="B1104" s="1">
        <f>IF(C1104=0,IF(B1103=Protocol!$V$20,1,B1103+1),B1103)</f>
        <v>1</v>
      </c>
      <c r="C1104" s="1">
        <f>IF(C1103+1=Protocol!$V$21,0,C1103+1)</f>
        <v>6</v>
      </c>
      <c r="D1104" s="1">
        <f t="shared" si="51"/>
        <v>5</v>
      </c>
      <c r="E1104" s="1" t="str">
        <f>INDEX(Protocol[Mark],MATCH(C1104,Protocol[Step],0))</f>
        <v>5U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34010005</v>
      </c>
      <c r="H1104" s="134">
        <f>Systematic[[#This Row],[SampleVariableLabel]]+100*Systematic[[#This Row],[State]]</f>
        <v>34010605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34</v>
      </c>
      <c r="B1105" s="1">
        <f>IF(C1105=0,IF(B1104=Protocol!$V$20,1,B1104+1),B1104)</f>
        <v>1</v>
      </c>
      <c r="C1105" s="1">
        <f>IF(C1104+1=Protocol!$V$21,0,C1104+1)</f>
        <v>7</v>
      </c>
      <c r="D1105" s="1">
        <f t="shared" si="51"/>
        <v>6</v>
      </c>
      <c r="E1105" s="1" t="str">
        <f>INDEX(Protocol[Mark],MATCH(C1105,Protocol[Step],0))</f>
        <v>6Rot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34010006</v>
      </c>
      <c r="H1105" s="134">
        <f>Systematic[[#This Row],[SampleVariableLabel]]+100*Systematic[[#This Row],[State]]</f>
        <v>34010706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35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1pfi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35010001</v>
      </c>
      <c r="H1106" s="134">
        <f>Systematic[[#This Row],[SampleVariableLabel]]+100*Systematic[[#This Row],[State]]</f>
        <v>35010001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35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1OctM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35010002</v>
      </c>
      <c r="H1107" s="134">
        <f>Systematic[[#This Row],[SampleVariableLabel]]+100*Systematic[[#This Row],[State]]</f>
        <v>35010102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35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2D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35010003</v>
      </c>
      <c r="H1108" s="134">
        <f>Systematic[[#This Row],[SampleVariableLabel]]+100*Systematic[[#This Row],[State]]</f>
        <v>35010203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35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2c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35010004</v>
      </c>
      <c r="H1109" s="134">
        <f>Systematic[[#This Row],[SampleVariableLabel]]+100*Systematic[[#This Row],[State]]</f>
        <v>35010304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35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3P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35010005</v>
      </c>
      <c r="H1110" s="134">
        <f>Systematic[[#This Row],[SampleVariableLabel]]+100*Systematic[[#This Row],[State]]</f>
        <v>35010405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35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4S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35010006</v>
      </c>
      <c r="H1111" s="134">
        <f>Systematic[[#This Row],[SampleVariableLabel]]+100*Systematic[[#This Row],[State]]</f>
        <v>35010506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35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5U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35010001</v>
      </c>
      <c r="H1112" s="134">
        <f>Systematic[[#This Row],[SampleVariableLabel]]+100*Systematic[[#This Row],[State]]</f>
        <v>35010601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35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6Rot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35010002</v>
      </c>
      <c r="H1113" s="134">
        <f>Systematic[[#This Row],[SampleVariableLabel]]+100*Systematic[[#This Row],[State]]</f>
        <v>35010702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36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1pfi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36010003</v>
      </c>
      <c r="H1114" s="134">
        <f>Systematic[[#This Row],[SampleVariableLabel]]+100*Systematic[[#This Row],[State]]</f>
        <v>36010003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36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1OctM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36010004</v>
      </c>
      <c r="H1115" s="134">
        <f>Systematic[[#This Row],[SampleVariableLabel]]+100*Systematic[[#This Row],[State]]</f>
        <v>36010104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36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2D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36010005</v>
      </c>
      <c r="H1116" s="134">
        <f>Systematic[[#This Row],[SampleVariableLabel]]+100*Systematic[[#This Row],[State]]</f>
        <v>36010205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36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2c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36010006</v>
      </c>
      <c r="H1117" s="134">
        <f>Systematic[[#This Row],[SampleVariableLabel]]+100*Systematic[[#This Row],[State]]</f>
        <v>36010306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36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3P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36010001</v>
      </c>
      <c r="H1118" s="134">
        <f>Systematic[[#This Row],[SampleVariableLabel]]+100*Systematic[[#This Row],[State]]</f>
        <v>36010401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36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4S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36010002</v>
      </c>
      <c r="H1119" s="134">
        <f>Systematic[[#This Row],[SampleVariableLabel]]+100*Systematic[[#This Row],[State]]</f>
        <v>36010502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36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5U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36010003</v>
      </c>
      <c r="H1120" s="134">
        <f>Systematic[[#This Row],[SampleVariableLabel]]+100*Systematic[[#This Row],[State]]</f>
        <v>36010603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36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6Rot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36010004</v>
      </c>
      <c r="H1121" s="134">
        <f>Systematic[[#This Row],[SampleVariableLabel]]+100*Systematic[[#This Row],[State]]</f>
        <v>36010704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37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1pfi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37010005</v>
      </c>
      <c r="H1122" s="134">
        <f>Systematic[[#This Row],[SampleVariableLabel]]+100*Systematic[[#This Row],[State]]</f>
        <v>37010005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37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1OctM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37010006</v>
      </c>
      <c r="H1123" s="134">
        <f>Systematic[[#This Row],[SampleVariableLabel]]+100*Systematic[[#This Row],[State]]</f>
        <v>37010106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37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2D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37010001</v>
      </c>
      <c r="H1124" s="134">
        <f>Systematic[[#This Row],[SampleVariableLabel]]+100*Systematic[[#This Row],[State]]</f>
        <v>37010201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37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2c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37010002</v>
      </c>
      <c r="H1125" s="134">
        <f>Systematic[[#This Row],[SampleVariableLabel]]+100*Systematic[[#This Row],[State]]</f>
        <v>37010302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37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3P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37010003</v>
      </c>
      <c r="H1126" s="134">
        <f>Systematic[[#This Row],[SampleVariableLabel]]+100*Systematic[[#This Row],[State]]</f>
        <v>37010403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37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4S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37010004</v>
      </c>
      <c r="H1127" s="134">
        <f>Systematic[[#This Row],[SampleVariableLabel]]+100*Systematic[[#This Row],[State]]</f>
        <v>37010504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37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5U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37010005</v>
      </c>
      <c r="H1128" s="134">
        <f>Systematic[[#This Row],[SampleVariableLabel]]+100*Systematic[[#This Row],[State]]</f>
        <v>37010605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37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6Rot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37010006</v>
      </c>
      <c r="H1129" s="134">
        <f>Systematic[[#This Row],[SampleVariableLabel]]+100*Systematic[[#This Row],[State]]</f>
        <v>37010706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38</v>
      </c>
      <c r="B1130" s="1">
        <f>IF(C1130=0,IF(B1129=Protocol!$V$20,1,B1129+1),B1129)</f>
        <v>1</v>
      </c>
      <c r="C1130" s="1">
        <f>IF(C1129+1=Protocol!$V$21,0,C1129+1)</f>
        <v>0</v>
      </c>
      <c r="D1130" s="1">
        <f t="shared" si="51"/>
        <v>1</v>
      </c>
      <c r="E1130" s="1" t="str">
        <f>INDEX(Protocol[Mark],MATCH(C1130,Protocol[Step],0))</f>
        <v>1pfi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38010001</v>
      </c>
      <c r="H1130" s="134">
        <f>Systematic[[#This Row],[SampleVariableLabel]]+100*Systematic[[#This Row],[State]]</f>
        <v>38010001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38</v>
      </c>
      <c r="B1131" s="1">
        <f>IF(C1131=0,IF(B1130=Protocol!$V$20,1,B1130+1),B1130)</f>
        <v>1</v>
      </c>
      <c r="C1131" s="1">
        <f>IF(C1130+1=Protocol!$V$21,0,C1130+1)</f>
        <v>1</v>
      </c>
      <c r="D1131" s="1">
        <f t="shared" si="51"/>
        <v>2</v>
      </c>
      <c r="E1131" s="1" t="str">
        <f>INDEX(Protocol[Mark],MATCH(C1131,Protocol[Step],0))</f>
        <v>1OctM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38010002</v>
      </c>
      <c r="H1131" s="134">
        <f>Systematic[[#This Row],[SampleVariableLabel]]+100*Systematic[[#This Row],[State]]</f>
        <v>38010102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38</v>
      </c>
      <c r="B1132" s="1">
        <f>IF(C1132=0,IF(B1131=Protocol!$V$20,1,B1131+1),B1131)</f>
        <v>1</v>
      </c>
      <c r="C1132" s="1">
        <f>IF(C1131+1=Protocol!$V$21,0,C1131+1)</f>
        <v>2</v>
      </c>
      <c r="D1132" s="1">
        <f t="shared" si="51"/>
        <v>3</v>
      </c>
      <c r="E1132" s="1" t="str">
        <f>INDEX(Protocol[Mark],MATCH(C1132,Protocol[Step],0))</f>
        <v>2D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38010003</v>
      </c>
      <c r="H1132" s="134">
        <f>Systematic[[#This Row],[SampleVariableLabel]]+100*Systematic[[#This Row],[State]]</f>
        <v>38010203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38</v>
      </c>
      <c r="B1133" s="1">
        <f>IF(C1133=0,IF(B1132=Protocol!$V$20,1,B1132+1),B1132)</f>
        <v>1</v>
      </c>
      <c r="C1133" s="1">
        <f>IF(C1132+1=Protocol!$V$21,0,C1132+1)</f>
        <v>3</v>
      </c>
      <c r="D1133" s="1">
        <f t="shared" si="51"/>
        <v>4</v>
      </c>
      <c r="E1133" s="1" t="str">
        <f>INDEX(Protocol[Mark],MATCH(C1133,Protocol[Step],0))</f>
        <v>2c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38010004</v>
      </c>
      <c r="H1133" s="134">
        <f>Systematic[[#This Row],[SampleVariableLabel]]+100*Systematic[[#This Row],[State]]</f>
        <v>38010304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38</v>
      </c>
      <c r="B1134" s="1">
        <f>IF(C1134=0,IF(B1133=Protocol!$V$20,1,B1133+1),B1133)</f>
        <v>1</v>
      </c>
      <c r="C1134" s="1">
        <f>IF(C1133+1=Protocol!$V$21,0,C1133+1)</f>
        <v>4</v>
      </c>
      <c r="D1134" s="1">
        <f t="shared" si="51"/>
        <v>5</v>
      </c>
      <c r="E1134" s="1" t="str">
        <f>INDEX(Protocol[Mark],MATCH(C1134,Protocol[Step],0))</f>
        <v>3P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38010005</v>
      </c>
      <c r="H1134" s="134">
        <f>Systematic[[#This Row],[SampleVariableLabel]]+100*Systematic[[#This Row],[State]]</f>
        <v>38010405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38</v>
      </c>
      <c r="B1135" s="1">
        <f>IF(C1135=0,IF(B1134=Protocol!$V$20,1,B1134+1),B1134)</f>
        <v>1</v>
      </c>
      <c r="C1135" s="1">
        <f>IF(C1134+1=Protocol!$V$21,0,C1134+1)</f>
        <v>5</v>
      </c>
      <c r="D1135" s="1">
        <f t="shared" si="51"/>
        <v>6</v>
      </c>
      <c r="E1135" s="1" t="str">
        <f>INDEX(Protocol[Mark],MATCH(C1135,Protocol[Step],0))</f>
        <v>4S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38010006</v>
      </c>
      <c r="H1135" s="134">
        <f>Systematic[[#This Row],[SampleVariableLabel]]+100*Systematic[[#This Row],[State]]</f>
        <v>38010506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38</v>
      </c>
      <c r="B1136" s="1">
        <f>IF(C1136=0,IF(B1135=Protocol!$V$20,1,B1135+1),B1135)</f>
        <v>1</v>
      </c>
      <c r="C1136" s="1">
        <f>IF(C1135+1=Protocol!$V$21,0,C1135+1)</f>
        <v>6</v>
      </c>
      <c r="D1136" s="1">
        <f t="shared" si="51"/>
        <v>1</v>
      </c>
      <c r="E1136" s="1" t="str">
        <f>INDEX(Protocol[Mark],MATCH(C1136,Protocol[Step],0))</f>
        <v>5U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38010001</v>
      </c>
      <c r="H1136" s="134">
        <f>Systematic[[#This Row],[SampleVariableLabel]]+100*Systematic[[#This Row],[State]]</f>
        <v>38010601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38</v>
      </c>
      <c r="B1137" s="1">
        <f>IF(C1137=0,IF(B1136=Protocol!$V$20,1,B1136+1),B1136)</f>
        <v>1</v>
      </c>
      <c r="C1137" s="1">
        <f>IF(C1136+1=Protocol!$V$21,0,C1136+1)</f>
        <v>7</v>
      </c>
      <c r="D1137" s="1">
        <f t="shared" si="51"/>
        <v>2</v>
      </c>
      <c r="E1137" s="1" t="str">
        <f>INDEX(Protocol[Mark],MATCH(C1137,Protocol[Step],0))</f>
        <v>6Rot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38010002</v>
      </c>
      <c r="H1137" s="134">
        <f>Systematic[[#This Row],[SampleVariableLabel]]+100*Systematic[[#This Row],[State]]</f>
        <v>38010702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39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1pfi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39010003</v>
      </c>
      <c r="H1138" s="134">
        <f>Systematic[[#This Row],[SampleVariableLabel]]+100*Systematic[[#This Row],[State]]</f>
        <v>39010003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39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1OctM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39010004</v>
      </c>
      <c r="H1139" s="134">
        <f>Systematic[[#This Row],[SampleVariableLabel]]+100*Systematic[[#This Row],[State]]</f>
        <v>39010104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39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2D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39010005</v>
      </c>
      <c r="H1140" s="134">
        <f>Systematic[[#This Row],[SampleVariableLabel]]+100*Systematic[[#This Row],[State]]</f>
        <v>39010205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39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2c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39010006</v>
      </c>
      <c r="H1141" s="134">
        <f>Systematic[[#This Row],[SampleVariableLabel]]+100*Systematic[[#This Row],[State]]</f>
        <v>39010306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39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3P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39010001</v>
      </c>
      <c r="H1142" s="134">
        <f>Systematic[[#This Row],[SampleVariableLabel]]+100*Systematic[[#This Row],[State]]</f>
        <v>39010401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39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4S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39010002</v>
      </c>
      <c r="H1143" s="134">
        <f>Systematic[[#This Row],[SampleVariableLabel]]+100*Systematic[[#This Row],[State]]</f>
        <v>39010502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39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5U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39010003</v>
      </c>
      <c r="H1144" s="134">
        <f>Systematic[[#This Row],[SampleVariableLabel]]+100*Systematic[[#This Row],[State]]</f>
        <v>39010603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39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6Rot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39010004</v>
      </c>
      <c r="H1145" s="134">
        <f>Systematic[[#This Row],[SampleVariableLabel]]+100*Systematic[[#This Row],[State]]</f>
        <v>39010704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40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1pfi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40010005</v>
      </c>
      <c r="H1146" s="134">
        <f>Systematic[[#This Row],[SampleVariableLabel]]+100*Systematic[[#This Row],[State]]</f>
        <v>40010005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40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1OctM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40010006</v>
      </c>
      <c r="H1147" s="134">
        <f>Systematic[[#This Row],[SampleVariableLabel]]+100*Systematic[[#This Row],[State]]</f>
        <v>40010106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40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40010001</v>
      </c>
      <c r="H1148" s="134">
        <f>Systematic[[#This Row],[SampleVariableLabel]]+100*Systematic[[#This Row],[State]]</f>
        <v>40010201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40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40010002</v>
      </c>
      <c r="H1149" s="134">
        <f>Systematic[[#This Row],[SampleVariableLabel]]+100*Systematic[[#This Row],[State]]</f>
        <v>40010302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40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3P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40010003</v>
      </c>
      <c r="H1150" s="134">
        <f>Systematic[[#This Row],[SampleVariableLabel]]+100*Systematic[[#This Row],[State]]</f>
        <v>40010403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40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4S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40010004</v>
      </c>
      <c r="H1151" s="134">
        <f>Systematic[[#This Row],[SampleVariableLabel]]+100*Systematic[[#This Row],[State]]</f>
        <v>40010504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40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5U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40010005</v>
      </c>
      <c r="H1152" s="134">
        <f>Systematic[[#This Row],[SampleVariableLabel]]+100*Systematic[[#This Row],[State]]</f>
        <v>40010605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40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6Rot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40010006</v>
      </c>
      <c r="H1153" s="134">
        <f>Systematic[[#This Row],[SampleVariableLabel]]+100*Systematic[[#This Row],[State]]</f>
        <v>40010706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41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1pfi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41010001</v>
      </c>
      <c r="H1154" s="134">
        <f>Systematic[[#This Row],[SampleVariableLabel]]+100*Systematic[[#This Row],[State]]</f>
        <v>41010001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41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1OctM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41010002</v>
      </c>
      <c r="H1155" s="134">
        <f>Systematic[[#This Row],[SampleVariableLabel]]+100*Systematic[[#This Row],[State]]</f>
        <v>41010102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41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2D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41010003</v>
      </c>
      <c r="H1156" s="134">
        <f>Systematic[[#This Row],[SampleVariableLabel]]+100*Systematic[[#This Row],[State]]</f>
        <v>41010203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41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2c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41010004</v>
      </c>
      <c r="H1157" s="134">
        <f>Systematic[[#This Row],[SampleVariableLabel]]+100*Systematic[[#This Row],[State]]</f>
        <v>41010304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41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3P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41010005</v>
      </c>
      <c r="H1158" s="134">
        <f>Systematic[[#This Row],[SampleVariableLabel]]+100*Systematic[[#This Row],[State]]</f>
        <v>41010405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41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4S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41010006</v>
      </c>
      <c r="H1159" s="134">
        <f>Systematic[[#This Row],[SampleVariableLabel]]+100*Systematic[[#This Row],[State]]</f>
        <v>41010506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41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5U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41010001</v>
      </c>
      <c r="H1160" s="134">
        <f>Systematic[[#This Row],[SampleVariableLabel]]+100*Systematic[[#This Row],[State]]</f>
        <v>41010601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41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6Rot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41010002</v>
      </c>
      <c r="H1161" s="134">
        <f>Systematic[[#This Row],[SampleVariableLabel]]+100*Systematic[[#This Row],[State]]</f>
        <v>41010702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42</v>
      </c>
      <c r="B1162" s="1">
        <f>IF(C1162=0,IF(B1161=Protocol!$V$20,1,B1161+1),B1161)</f>
        <v>1</v>
      </c>
      <c r="C1162" s="1">
        <f>IF(C1161+1=Protocol!$V$21,0,C1161+1)</f>
        <v>0</v>
      </c>
      <c r="D1162" s="1">
        <f t="shared" si="53"/>
        <v>3</v>
      </c>
      <c r="E1162" s="1" t="str">
        <f>INDEX(Protocol[Mark],MATCH(C1162,Protocol[Step],0))</f>
        <v>1pfi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42010003</v>
      </c>
      <c r="H1162" s="134">
        <f>Systematic[[#This Row],[SampleVariableLabel]]+100*Systematic[[#This Row],[State]]</f>
        <v>42010003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42</v>
      </c>
      <c r="B1163" s="1">
        <f>IF(C1163=0,IF(B1162=Protocol!$V$20,1,B1162+1),B1162)</f>
        <v>1</v>
      </c>
      <c r="C1163" s="1">
        <f>IF(C1162+1=Protocol!$V$21,0,C1162+1)</f>
        <v>1</v>
      </c>
      <c r="D1163" s="1">
        <f t="shared" si="53"/>
        <v>4</v>
      </c>
      <c r="E1163" s="1" t="str">
        <f>INDEX(Protocol[Mark],MATCH(C1163,Protocol[Step],0))</f>
        <v>1OctM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42010004</v>
      </c>
      <c r="H1163" s="134">
        <f>Systematic[[#This Row],[SampleVariableLabel]]+100*Systematic[[#This Row],[State]]</f>
        <v>42010104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42</v>
      </c>
      <c r="B1164" s="1">
        <f>IF(C1164=0,IF(B1163=Protocol!$V$20,1,B1163+1),B1163)</f>
        <v>1</v>
      </c>
      <c r="C1164" s="1">
        <f>IF(C1163+1=Protocol!$V$21,0,C1163+1)</f>
        <v>2</v>
      </c>
      <c r="D1164" s="1">
        <f t="shared" si="53"/>
        <v>5</v>
      </c>
      <c r="E1164" s="1" t="str">
        <f>INDEX(Protocol[Mark],MATCH(C1164,Protocol[Step],0))</f>
        <v>2D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42010005</v>
      </c>
      <c r="H1164" s="134">
        <f>Systematic[[#This Row],[SampleVariableLabel]]+100*Systematic[[#This Row],[State]]</f>
        <v>42010205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42</v>
      </c>
      <c r="B1165" s="1">
        <f>IF(C1165=0,IF(B1164=Protocol!$V$20,1,B1164+1),B1164)</f>
        <v>1</v>
      </c>
      <c r="C1165" s="1">
        <f>IF(C1164+1=Protocol!$V$21,0,C1164+1)</f>
        <v>3</v>
      </c>
      <c r="D1165" s="1">
        <f t="shared" si="53"/>
        <v>6</v>
      </c>
      <c r="E1165" s="1" t="str">
        <f>INDEX(Protocol[Mark],MATCH(C1165,Protocol[Step],0))</f>
        <v>2c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42010006</v>
      </c>
      <c r="H1165" s="134">
        <f>Systematic[[#This Row],[SampleVariableLabel]]+100*Systematic[[#This Row],[State]]</f>
        <v>42010306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42</v>
      </c>
      <c r="B1166" s="1">
        <f>IF(C1166=0,IF(B1165=Protocol!$V$20,1,B1165+1),B1165)</f>
        <v>1</v>
      </c>
      <c r="C1166" s="1">
        <f>IF(C1165+1=Protocol!$V$21,0,C1165+1)</f>
        <v>4</v>
      </c>
      <c r="D1166" s="1">
        <f t="shared" si="53"/>
        <v>1</v>
      </c>
      <c r="E1166" s="1" t="str">
        <f>INDEX(Protocol[Mark],MATCH(C1166,Protocol[Step],0))</f>
        <v>3P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42010001</v>
      </c>
      <c r="H1166" s="134">
        <f>Systematic[[#This Row],[SampleVariableLabel]]+100*Systematic[[#This Row],[State]]</f>
        <v>42010401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42</v>
      </c>
      <c r="B1167" s="1">
        <f>IF(C1167=0,IF(B1166=Protocol!$V$20,1,B1166+1),B1166)</f>
        <v>1</v>
      </c>
      <c r="C1167" s="1">
        <f>IF(C1166+1=Protocol!$V$21,0,C1166+1)</f>
        <v>5</v>
      </c>
      <c r="D1167" s="1">
        <f t="shared" si="53"/>
        <v>2</v>
      </c>
      <c r="E1167" s="1" t="str">
        <f>INDEX(Protocol[Mark],MATCH(C1167,Protocol[Step],0))</f>
        <v>4S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42010002</v>
      </c>
      <c r="H1167" s="134">
        <f>Systematic[[#This Row],[SampleVariableLabel]]+100*Systematic[[#This Row],[State]]</f>
        <v>42010502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42</v>
      </c>
      <c r="B1168" s="1">
        <f>IF(C1168=0,IF(B1167=Protocol!$V$20,1,B1167+1),B1167)</f>
        <v>1</v>
      </c>
      <c r="C1168" s="1">
        <f>IF(C1167+1=Protocol!$V$21,0,C1167+1)</f>
        <v>6</v>
      </c>
      <c r="D1168" s="1">
        <f t="shared" si="53"/>
        <v>3</v>
      </c>
      <c r="E1168" s="1" t="str">
        <f>INDEX(Protocol[Mark],MATCH(C1168,Protocol[Step],0))</f>
        <v>5U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42010003</v>
      </c>
      <c r="H1168" s="134">
        <f>Systematic[[#This Row],[SampleVariableLabel]]+100*Systematic[[#This Row],[State]]</f>
        <v>42010603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42</v>
      </c>
      <c r="B1169" s="1">
        <f>IF(C1169=0,IF(B1168=Protocol!$V$20,1,B1168+1),B1168)</f>
        <v>1</v>
      </c>
      <c r="C1169" s="1">
        <f>IF(C1168+1=Protocol!$V$21,0,C1168+1)</f>
        <v>7</v>
      </c>
      <c r="D1169" s="1">
        <f t="shared" si="53"/>
        <v>4</v>
      </c>
      <c r="E1169" s="1" t="str">
        <f>INDEX(Protocol[Mark],MATCH(C1169,Protocol[Step],0))</f>
        <v>6Rot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42010004</v>
      </c>
      <c r="H1169" s="134">
        <f>Systematic[[#This Row],[SampleVariableLabel]]+100*Systematic[[#This Row],[State]]</f>
        <v>42010704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43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1pfi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43010005</v>
      </c>
      <c r="H1170" s="134">
        <f>Systematic[[#This Row],[SampleVariableLabel]]+100*Systematic[[#This Row],[State]]</f>
        <v>43010005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43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1OctM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43010006</v>
      </c>
      <c r="H1171" s="134">
        <f>Systematic[[#This Row],[SampleVariableLabel]]+100*Systematic[[#This Row],[State]]</f>
        <v>43010106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43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2D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43010001</v>
      </c>
      <c r="H1172" s="134">
        <f>Systematic[[#This Row],[SampleVariableLabel]]+100*Systematic[[#This Row],[State]]</f>
        <v>43010201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43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2c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43010002</v>
      </c>
      <c r="H1173" s="134">
        <f>Systematic[[#This Row],[SampleVariableLabel]]+100*Systematic[[#This Row],[State]]</f>
        <v>43010302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43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3P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43010003</v>
      </c>
      <c r="H1174" s="134">
        <f>Systematic[[#This Row],[SampleVariableLabel]]+100*Systematic[[#This Row],[State]]</f>
        <v>43010403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43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4S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43010004</v>
      </c>
      <c r="H1175" s="134">
        <f>Systematic[[#This Row],[SampleVariableLabel]]+100*Systematic[[#This Row],[State]]</f>
        <v>43010504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43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5U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43010005</v>
      </c>
      <c r="H1176" s="134">
        <f>Systematic[[#This Row],[SampleVariableLabel]]+100*Systematic[[#This Row],[State]]</f>
        <v>43010605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43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6Rot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43010006</v>
      </c>
      <c r="H1177" s="134">
        <f>Systematic[[#This Row],[SampleVariableLabel]]+100*Systematic[[#This Row],[State]]</f>
        <v>43010706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44</v>
      </c>
      <c r="B1178" s="1">
        <f>IF(C1178=0,IF(B1177=Protocol!$V$20,1,B1177+1),B1177)</f>
        <v>1</v>
      </c>
      <c r="C1178" s="1">
        <f>IF(C1177+1=Protocol!$V$21,0,C1177+1)</f>
        <v>0</v>
      </c>
      <c r="D1178" s="1">
        <f t="shared" si="53"/>
        <v>1</v>
      </c>
      <c r="E1178" s="1" t="str">
        <f>INDEX(Protocol[Mark],MATCH(C1178,Protocol[Step],0))</f>
        <v>1pfi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44010001</v>
      </c>
      <c r="H1178" s="134">
        <f>Systematic[[#This Row],[SampleVariableLabel]]+100*Systematic[[#This Row],[State]]</f>
        <v>44010001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44</v>
      </c>
      <c r="B1179" s="1">
        <f>IF(C1179=0,IF(B1178=Protocol!$V$20,1,B1178+1),B1178)</f>
        <v>1</v>
      </c>
      <c r="C1179" s="1">
        <f>IF(C1178+1=Protocol!$V$21,0,C1178+1)</f>
        <v>1</v>
      </c>
      <c r="D1179" s="1">
        <f t="shared" si="53"/>
        <v>2</v>
      </c>
      <c r="E1179" s="1" t="str">
        <f>INDEX(Protocol[Mark],MATCH(C1179,Protocol[Step],0))</f>
        <v>1OctM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44010002</v>
      </c>
      <c r="H1179" s="134">
        <f>Systematic[[#This Row],[SampleVariableLabel]]+100*Systematic[[#This Row],[State]]</f>
        <v>44010102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44</v>
      </c>
      <c r="B1180" s="1">
        <f>IF(C1180=0,IF(B1179=Protocol!$V$20,1,B1179+1),B1179)</f>
        <v>1</v>
      </c>
      <c r="C1180" s="1">
        <f>IF(C1179+1=Protocol!$V$21,0,C1179+1)</f>
        <v>2</v>
      </c>
      <c r="D1180" s="1">
        <f t="shared" si="53"/>
        <v>3</v>
      </c>
      <c r="E1180" s="1" t="str">
        <f>INDEX(Protocol[Mark],MATCH(C1180,Protocol[Step],0))</f>
        <v>2D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44010003</v>
      </c>
      <c r="H1180" s="134">
        <f>Systematic[[#This Row],[SampleVariableLabel]]+100*Systematic[[#This Row],[State]]</f>
        <v>44010203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44</v>
      </c>
      <c r="B1181" s="1">
        <f>IF(C1181=0,IF(B1180=Protocol!$V$20,1,B1180+1),B1180)</f>
        <v>1</v>
      </c>
      <c r="C1181" s="1">
        <f>IF(C1180+1=Protocol!$V$21,0,C1180+1)</f>
        <v>3</v>
      </c>
      <c r="D1181" s="1">
        <f t="shared" si="53"/>
        <v>4</v>
      </c>
      <c r="E1181" s="1" t="str">
        <f>INDEX(Protocol[Mark],MATCH(C1181,Protocol[Step],0))</f>
        <v>2c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44010004</v>
      </c>
      <c r="H1181" s="134">
        <f>Systematic[[#This Row],[SampleVariableLabel]]+100*Systematic[[#This Row],[State]]</f>
        <v>44010304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44</v>
      </c>
      <c r="B1182" s="1">
        <f>IF(C1182=0,IF(B1181=Protocol!$V$20,1,B1181+1),B1181)</f>
        <v>1</v>
      </c>
      <c r="C1182" s="1">
        <f>IF(C1181+1=Protocol!$V$21,0,C1181+1)</f>
        <v>4</v>
      </c>
      <c r="D1182" s="1">
        <f t="shared" si="53"/>
        <v>5</v>
      </c>
      <c r="E1182" s="1" t="str">
        <f>INDEX(Protocol[Mark],MATCH(C1182,Protocol[Step],0))</f>
        <v>3P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44010005</v>
      </c>
      <c r="H1182" s="134">
        <f>Systematic[[#This Row],[SampleVariableLabel]]+100*Systematic[[#This Row],[State]]</f>
        <v>44010405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44</v>
      </c>
      <c r="B1183" s="1">
        <f>IF(C1183=0,IF(B1182=Protocol!$V$20,1,B1182+1),B1182)</f>
        <v>1</v>
      </c>
      <c r="C1183" s="1">
        <f>IF(C1182+1=Protocol!$V$21,0,C1182+1)</f>
        <v>5</v>
      </c>
      <c r="D1183" s="1">
        <f t="shared" si="53"/>
        <v>6</v>
      </c>
      <c r="E1183" s="1" t="str">
        <f>INDEX(Protocol[Mark],MATCH(C1183,Protocol[Step],0))</f>
        <v>4S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44010006</v>
      </c>
      <c r="H1183" s="134">
        <f>Systematic[[#This Row],[SampleVariableLabel]]+100*Systematic[[#This Row],[State]]</f>
        <v>44010506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44</v>
      </c>
      <c r="B1184" s="1">
        <f>IF(C1184=0,IF(B1183=Protocol!$V$20,1,B1183+1),B1183)</f>
        <v>1</v>
      </c>
      <c r="C1184" s="1">
        <f>IF(C1183+1=Protocol!$V$21,0,C1183+1)</f>
        <v>6</v>
      </c>
      <c r="D1184" s="1">
        <f t="shared" si="53"/>
        <v>1</v>
      </c>
      <c r="E1184" s="1" t="str">
        <f>INDEX(Protocol[Mark],MATCH(C1184,Protocol[Step],0))</f>
        <v>5U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44010001</v>
      </c>
      <c r="H1184" s="134">
        <f>Systematic[[#This Row],[SampleVariableLabel]]+100*Systematic[[#This Row],[State]]</f>
        <v>44010601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44</v>
      </c>
      <c r="B1185" s="1">
        <f>IF(C1185=0,IF(B1184=Protocol!$V$20,1,B1184+1),B1184)</f>
        <v>1</v>
      </c>
      <c r="C1185" s="1">
        <f>IF(C1184+1=Protocol!$V$21,0,C1184+1)</f>
        <v>7</v>
      </c>
      <c r="D1185" s="1">
        <f t="shared" si="53"/>
        <v>2</v>
      </c>
      <c r="E1185" s="1" t="str">
        <f>INDEX(Protocol[Mark],MATCH(C1185,Protocol[Step],0))</f>
        <v>6Rot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44010002</v>
      </c>
      <c r="H1185" s="134">
        <f>Systematic[[#This Row],[SampleVariableLabel]]+100*Systematic[[#This Row],[State]]</f>
        <v>44010702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45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1pfi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45010003</v>
      </c>
      <c r="H1186" s="134">
        <f>Systematic[[#This Row],[SampleVariableLabel]]+100*Systematic[[#This Row],[State]]</f>
        <v>45010003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45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1OctM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45010004</v>
      </c>
      <c r="H1187" s="134">
        <f>Systematic[[#This Row],[SampleVariableLabel]]+100*Systematic[[#This Row],[State]]</f>
        <v>45010104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45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2D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45010005</v>
      </c>
      <c r="H1188" s="134">
        <f>Systematic[[#This Row],[SampleVariableLabel]]+100*Systematic[[#This Row],[State]]</f>
        <v>45010205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45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2c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45010006</v>
      </c>
      <c r="H1189" s="134">
        <f>Systematic[[#This Row],[SampleVariableLabel]]+100*Systematic[[#This Row],[State]]</f>
        <v>45010306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45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3P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45010001</v>
      </c>
      <c r="H1190" s="134">
        <f>Systematic[[#This Row],[SampleVariableLabel]]+100*Systematic[[#This Row],[State]]</f>
        <v>45010401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45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4S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45010002</v>
      </c>
      <c r="H1191" s="134">
        <f>Systematic[[#This Row],[SampleVariableLabel]]+100*Systematic[[#This Row],[State]]</f>
        <v>45010502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45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5U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45010003</v>
      </c>
      <c r="H1192" s="134">
        <f>Systematic[[#This Row],[SampleVariableLabel]]+100*Systematic[[#This Row],[State]]</f>
        <v>45010603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45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6Rot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45010004</v>
      </c>
      <c r="H1193" s="134">
        <f>Systematic[[#This Row],[SampleVariableLabel]]+100*Systematic[[#This Row],[State]]</f>
        <v>45010704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46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1pfi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46010005</v>
      </c>
      <c r="H1194" s="134">
        <f>Systematic[[#This Row],[SampleVariableLabel]]+100*Systematic[[#This Row],[State]]</f>
        <v>46010005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46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1OctM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46010006</v>
      </c>
      <c r="H1195" s="134">
        <f>Systematic[[#This Row],[SampleVariableLabel]]+100*Systematic[[#This Row],[State]]</f>
        <v>46010106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46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2D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46010001</v>
      </c>
      <c r="H1196" s="134">
        <f>Systematic[[#This Row],[SampleVariableLabel]]+100*Systematic[[#This Row],[State]]</f>
        <v>46010201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46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2c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46010002</v>
      </c>
      <c r="H1197" s="134">
        <f>Systematic[[#This Row],[SampleVariableLabel]]+100*Systematic[[#This Row],[State]]</f>
        <v>46010302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46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3P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46010003</v>
      </c>
      <c r="H1198" s="134">
        <f>Systematic[[#This Row],[SampleVariableLabel]]+100*Systematic[[#This Row],[State]]</f>
        <v>46010403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46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4S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46010004</v>
      </c>
      <c r="H1199" s="134">
        <f>Systematic[[#This Row],[SampleVariableLabel]]+100*Systematic[[#This Row],[State]]</f>
        <v>46010504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46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5U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46010005</v>
      </c>
      <c r="H1200" s="134">
        <f>Systematic[[#This Row],[SampleVariableLabel]]+100*Systematic[[#This Row],[State]]</f>
        <v>46010605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46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6Rot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46010006</v>
      </c>
      <c r="H1201" s="134">
        <f>Systematic[[#This Row],[SampleVariableLabel]]+100*Systematic[[#This Row],[State]]</f>
        <v>46010706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47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1pfi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47010001</v>
      </c>
      <c r="H1202" s="134">
        <f>Systematic[[#This Row],[SampleVariableLabel]]+100*Systematic[[#This Row],[State]]</f>
        <v>47010001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47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1OctM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47010002</v>
      </c>
      <c r="H1203" s="134">
        <f>Systematic[[#This Row],[SampleVariableLabel]]+100*Systematic[[#This Row],[State]]</f>
        <v>47010102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47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2D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47010003</v>
      </c>
      <c r="H1204" s="134">
        <f>Systematic[[#This Row],[SampleVariableLabel]]+100*Systematic[[#This Row],[State]]</f>
        <v>47010203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47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2c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47010004</v>
      </c>
      <c r="H1205" s="134">
        <f>Systematic[[#This Row],[SampleVariableLabel]]+100*Systematic[[#This Row],[State]]</f>
        <v>47010304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47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3P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47010005</v>
      </c>
      <c r="H1206" s="134">
        <f>Systematic[[#This Row],[SampleVariableLabel]]+100*Systematic[[#This Row],[State]]</f>
        <v>47010405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47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4S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47010006</v>
      </c>
      <c r="H1207" s="134">
        <f>Systematic[[#This Row],[SampleVariableLabel]]+100*Systematic[[#This Row],[State]]</f>
        <v>47010506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47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5U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47010001</v>
      </c>
      <c r="H1208" s="134">
        <f>Systematic[[#This Row],[SampleVariableLabel]]+100*Systematic[[#This Row],[State]]</f>
        <v>47010601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47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6Rot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47010002</v>
      </c>
      <c r="H1209" s="134">
        <f>Systematic[[#This Row],[SampleVariableLabel]]+100*Systematic[[#This Row],[State]]</f>
        <v>47010702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48</v>
      </c>
      <c r="B1210" s="1">
        <f>IF(C1210=0,IF(B1209=Protocol!$V$20,1,B1209+1),B1209)</f>
        <v>1</v>
      </c>
      <c r="C1210" s="1">
        <f>IF(C1209+1=Protocol!$V$21,0,C1209+1)</f>
        <v>0</v>
      </c>
      <c r="D1210" s="1">
        <f t="shared" si="53"/>
        <v>3</v>
      </c>
      <c r="E1210" s="1" t="str">
        <f>INDEX(Protocol[Mark],MATCH(C1210,Protocol[Step],0))</f>
        <v>1pfi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48010003</v>
      </c>
      <c r="H1210" s="134">
        <f>Systematic[[#This Row],[SampleVariableLabel]]+100*Systematic[[#This Row],[State]]</f>
        <v>48010003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48</v>
      </c>
      <c r="B1211" s="1">
        <f>IF(C1211=0,IF(B1210=Protocol!$V$20,1,B1210+1),B1210)</f>
        <v>1</v>
      </c>
      <c r="C1211" s="1">
        <f>IF(C1210+1=Protocol!$V$21,0,C1210+1)</f>
        <v>1</v>
      </c>
      <c r="D1211" s="1">
        <f t="shared" si="53"/>
        <v>4</v>
      </c>
      <c r="E1211" s="1" t="str">
        <f>INDEX(Protocol[Mark],MATCH(C1211,Protocol[Step],0))</f>
        <v>1OctM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48010004</v>
      </c>
      <c r="H1211" s="134">
        <f>Systematic[[#This Row],[SampleVariableLabel]]+100*Systematic[[#This Row],[State]]</f>
        <v>48010104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48</v>
      </c>
      <c r="B1212" s="1">
        <f>IF(C1212=0,IF(B1211=Protocol!$V$20,1,B1211+1),B1211)</f>
        <v>1</v>
      </c>
      <c r="C1212" s="1">
        <f>IF(C1211+1=Protocol!$V$21,0,C1211+1)</f>
        <v>2</v>
      </c>
      <c r="D1212" s="1">
        <f t="shared" si="53"/>
        <v>5</v>
      </c>
      <c r="E1212" s="1" t="str">
        <f>INDEX(Protocol[Mark],MATCH(C1212,Protocol[Step],0))</f>
        <v>2D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48010005</v>
      </c>
      <c r="H1212" s="134">
        <f>Systematic[[#This Row],[SampleVariableLabel]]+100*Systematic[[#This Row],[State]]</f>
        <v>48010205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48</v>
      </c>
      <c r="B1213" s="1">
        <f>IF(C1213=0,IF(B1212=Protocol!$V$20,1,B1212+1),B1212)</f>
        <v>1</v>
      </c>
      <c r="C1213" s="1">
        <f>IF(C1212+1=Protocol!$V$21,0,C1212+1)</f>
        <v>3</v>
      </c>
      <c r="D1213" s="1">
        <f t="shared" si="53"/>
        <v>6</v>
      </c>
      <c r="E1213" s="1" t="str">
        <f>INDEX(Protocol[Mark],MATCH(C1213,Protocol[Step],0))</f>
        <v>2c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48010006</v>
      </c>
      <c r="H1213" s="134">
        <f>Systematic[[#This Row],[SampleVariableLabel]]+100*Systematic[[#This Row],[State]]</f>
        <v>48010306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48</v>
      </c>
      <c r="B1214" s="1">
        <f>IF(C1214=0,IF(B1213=Protocol!$V$20,1,B1213+1),B1213)</f>
        <v>1</v>
      </c>
      <c r="C1214" s="1">
        <f>IF(C1213+1=Protocol!$V$21,0,C1213+1)</f>
        <v>4</v>
      </c>
      <c r="D1214" s="1">
        <f t="shared" si="53"/>
        <v>1</v>
      </c>
      <c r="E1214" s="1" t="str">
        <f>INDEX(Protocol[Mark],MATCH(C1214,Protocol[Step],0))</f>
        <v>3P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48010001</v>
      </c>
      <c r="H1214" s="134">
        <f>Systematic[[#This Row],[SampleVariableLabel]]+100*Systematic[[#This Row],[State]]</f>
        <v>48010401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48</v>
      </c>
      <c r="B1215" s="1">
        <f>IF(C1215=0,IF(B1214=Protocol!$V$20,1,B1214+1),B1214)</f>
        <v>1</v>
      </c>
      <c r="C1215" s="1">
        <f>IF(C1214+1=Protocol!$V$21,0,C1214+1)</f>
        <v>5</v>
      </c>
      <c r="D1215" s="1">
        <f t="shared" si="53"/>
        <v>2</v>
      </c>
      <c r="E1215" s="1" t="str">
        <f>INDEX(Protocol[Mark],MATCH(C1215,Protocol[Step],0))</f>
        <v>4S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48010002</v>
      </c>
      <c r="H1215" s="134">
        <f>Systematic[[#This Row],[SampleVariableLabel]]+100*Systematic[[#This Row],[State]]</f>
        <v>48010502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48</v>
      </c>
      <c r="B1216" s="1">
        <f>IF(C1216=0,IF(B1215=Protocol!$V$20,1,B1215+1),B1215)</f>
        <v>1</v>
      </c>
      <c r="C1216" s="1">
        <f>IF(C1215+1=Protocol!$V$21,0,C1215+1)</f>
        <v>6</v>
      </c>
      <c r="D1216" s="1">
        <f t="shared" si="53"/>
        <v>3</v>
      </c>
      <c r="E1216" s="1" t="str">
        <f>INDEX(Protocol[Mark],MATCH(C1216,Protocol[Step],0))</f>
        <v>5U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48010003</v>
      </c>
      <c r="H1216" s="134">
        <f>Systematic[[#This Row],[SampleVariableLabel]]+100*Systematic[[#This Row],[State]]</f>
        <v>48010603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48</v>
      </c>
      <c r="B1217" s="1">
        <f>IF(C1217=0,IF(B1216=Protocol!$V$20,1,B1216+1),B1216)</f>
        <v>1</v>
      </c>
      <c r="C1217" s="1">
        <f>IF(C1216+1=Protocol!$V$21,0,C1216+1)</f>
        <v>7</v>
      </c>
      <c r="D1217" s="1">
        <f t="shared" si="53"/>
        <v>4</v>
      </c>
      <c r="E1217" s="1" t="str">
        <f>INDEX(Protocol[Mark],MATCH(C1217,Protocol[Step],0))</f>
        <v>6Rot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48010004</v>
      </c>
      <c r="H1217" s="134">
        <f>Systematic[[#This Row],[SampleVariableLabel]]+100*Systematic[[#This Row],[State]]</f>
        <v>48010704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49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1pfi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49010005</v>
      </c>
      <c r="H1218" s="134">
        <f>Systematic[[#This Row],[SampleVariableLabel]]+100*Systematic[[#This Row],[State]]</f>
        <v>49010005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49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1OctM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49010006</v>
      </c>
      <c r="H1219" s="134">
        <f>Systematic[[#This Row],[SampleVariableLabel]]+100*Systematic[[#This Row],[State]]</f>
        <v>49010106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49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2D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49010001</v>
      </c>
      <c r="H1220" s="134">
        <f>Systematic[[#This Row],[SampleVariableLabel]]+100*Systematic[[#This Row],[State]]</f>
        <v>49010201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49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2c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49010002</v>
      </c>
      <c r="H1221" s="134">
        <f>Systematic[[#This Row],[SampleVariableLabel]]+100*Systematic[[#This Row],[State]]</f>
        <v>49010302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49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3P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49010003</v>
      </c>
      <c r="H1222" s="134">
        <f>Systematic[[#This Row],[SampleVariableLabel]]+100*Systematic[[#This Row],[State]]</f>
        <v>49010403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49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4S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49010004</v>
      </c>
      <c r="H1223" s="134">
        <f>Systematic[[#This Row],[SampleVariableLabel]]+100*Systematic[[#This Row],[State]]</f>
        <v>49010504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49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5U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49010005</v>
      </c>
      <c r="H1224" s="134">
        <f>Systematic[[#This Row],[SampleVariableLabel]]+100*Systematic[[#This Row],[State]]</f>
        <v>49010605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49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6Rot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49010006</v>
      </c>
      <c r="H1225" s="134">
        <f>Systematic[[#This Row],[SampleVariableLabel]]+100*Systematic[[#This Row],[State]]</f>
        <v>49010706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50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1pfi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50010001</v>
      </c>
      <c r="H1226" s="134">
        <f>Systematic[[#This Row],[SampleVariableLabel]]+100*Systematic[[#This Row],[State]]</f>
        <v>50010001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50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1OctM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50010002</v>
      </c>
      <c r="H1227" s="134">
        <f>Systematic[[#This Row],[SampleVariableLabel]]+100*Systematic[[#This Row],[State]]</f>
        <v>50010102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50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2D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50010003</v>
      </c>
      <c r="H1228" s="134">
        <f>Systematic[[#This Row],[SampleVariableLabel]]+100*Systematic[[#This Row],[State]]</f>
        <v>50010203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50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2c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50010004</v>
      </c>
      <c r="H1229" s="134">
        <f>Systematic[[#This Row],[SampleVariableLabel]]+100*Systematic[[#This Row],[State]]</f>
        <v>50010304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50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3P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50010005</v>
      </c>
      <c r="H1230" s="134">
        <f>Systematic[[#This Row],[SampleVariableLabel]]+100*Systematic[[#This Row],[State]]</f>
        <v>50010405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50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4S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50010006</v>
      </c>
      <c r="H1231" s="134">
        <f>Systematic[[#This Row],[SampleVariableLabel]]+100*Systematic[[#This Row],[State]]</f>
        <v>50010506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50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5U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50010001</v>
      </c>
      <c r="H1232" s="134">
        <f>Systematic[[#This Row],[SampleVariableLabel]]+100*Systematic[[#This Row],[State]]</f>
        <v>50010601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50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6Rot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50010002</v>
      </c>
      <c r="H1233" s="134">
        <f>Systematic[[#This Row],[SampleVariableLabel]]+100*Systematic[[#This Row],[State]]</f>
        <v>50010702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51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1pfi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51010003</v>
      </c>
      <c r="H1234" s="134">
        <f>Systematic[[#This Row],[SampleVariableLabel]]+100*Systematic[[#This Row],[State]]</f>
        <v>51010003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51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1OctM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51010004</v>
      </c>
      <c r="H1235" s="134">
        <f>Systematic[[#This Row],[SampleVariableLabel]]+100*Systematic[[#This Row],[State]]</f>
        <v>51010104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51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2D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51010005</v>
      </c>
      <c r="H1236" s="134">
        <f>Systematic[[#This Row],[SampleVariableLabel]]+100*Systematic[[#This Row],[State]]</f>
        <v>51010205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51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2c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51010006</v>
      </c>
      <c r="H1237" s="134">
        <f>Systematic[[#This Row],[SampleVariableLabel]]+100*Systematic[[#This Row],[State]]</f>
        <v>51010306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51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3P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51010001</v>
      </c>
      <c r="H1238" s="134">
        <f>Systematic[[#This Row],[SampleVariableLabel]]+100*Systematic[[#This Row],[State]]</f>
        <v>51010401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51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4S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51010002</v>
      </c>
      <c r="H1239" s="134">
        <f>Systematic[[#This Row],[SampleVariableLabel]]+100*Systematic[[#This Row],[State]]</f>
        <v>51010502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51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5U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51010003</v>
      </c>
      <c r="H1240" s="134">
        <f>Systematic[[#This Row],[SampleVariableLabel]]+100*Systematic[[#This Row],[State]]</f>
        <v>51010603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51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6Rot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51010004</v>
      </c>
      <c r="H1241" s="134">
        <f>Systematic[[#This Row],[SampleVariableLabel]]+100*Systematic[[#This Row],[State]]</f>
        <v>51010704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52</v>
      </c>
      <c r="B1242" s="1">
        <f>IF(C1242=0,IF(B1241=Protocol!$V$20,1,B1241+1),B1241)</f>
        <v>1</v>
      </c>
      <c r="C1242" s="1">
        <f>IF(C1241+1=Protocol!$V$21,0,C1241+1)</f>
        <v>0</v>
      </c>
      <c r="D1242" s="1">
        <f t="shared" si="55"/>
        <v>5</v>
      </c>
      <c r="E1242" s="1" t="str">
        <f>INDEX(Protocol[Mark],MATCH(C1242,Protocol[Step],0))</f>
        <v>1pfi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52010005</v>
      </c>
      <c r="H1242" s="134">
        <f>Systematic[[#This Row],[SampleVariableLabel]]+100*Systematic[[#This Row],[State]]</f>
        <v>52010005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52</v>
      </c>
      <c r="B1243" s="1">
        <f>IF(C1243=0,IF(B1242=Protocol!$V$20,1,B1242+1),B1242)</f>
        <v>1</v>
      </c>
      <c r="C1243" s="1">
        <f>IF(C1242+1=Protocol!$V$21,0,C1242+1)</f>
        <v>1</v>
      </c>
      <c r="D1243" s="1">
        <f t="shared" si="55"/>
        <v>6</v>
      </c>
      <c r="E1243" s="1" t="str">
        <f>INDEX(Protocol[Mark],MATCH(C1243,Protocol[Step],0))</f>
        <v>1OctM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52010006</v>
      </c>
      <c r="H1243" s="134">
        <f>Systematic[[#This Row],[SampleVariableLabel]]+100*Systematic[[#This Row],[State]]</f>
        <v>52010106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52</v>
      </c>
      <c r="B1244" s="1">
        <f>IF(C1244=0,IF(B1243=Protocol!$V$20,1,B1243+1),B1243)</f>
        <v>1</v>
      </c>
      <c r="C1244" s="1">
        <f>IF(C1243+1=Protocol!$V$21,0,C1243+1)</f>
        <v>2</v>
      </c>
      <c r="D1244" s="1">
        <f t="shared" si="55"/>
        <v>1</v>
      </c>
      <c r="E1244" s="1" t="str">
        <f>INDEX(Protocol[Mark],MATCH(C1244,Protocol[Step],0))</f>
        <v>2D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52010001</v>
      </c>
      <c r="H1244" s="134">
        <f>Systematic[[#This Row],[SampleVariableLabel]]+100*Systematic[[#This Row],[State]]</f>
        <v>52010201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52</v>
      </c>
      <c r="B1245" s="1">
        <f>IF(C1245=0,IF(B1244=Protocol!$V$20,1,B1244+1),B1244)</f>
        <v>1</v>
      </c>
      <c r="C1245" s="1">
        <f>IF(C1244+1=Protocol!$V$21,0,C1244+1)</f>
        <v>3</v>
      </c>
      <c r="D1245" s="1">
        <f t="shared" si="55"/>
        <v>2</v>
      </c>
      <c r="E1245" s="1" t="str">
        <f>INDEX(Protocol[Mark],MATCH(C1245,Protocol[Step],0))</f>
        <v>2c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52010002</v>
      </c>
      <c r="H1245" s="134">
        <f>Systematic[[#This Row],[SampleVariableLabel]]+100*Systematic[[#This Row],[State]]</f>
        <v>52010302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52</v>
      </c>
      <c r="B1246" s="1">
        <f>IF(C1246=0,IF(B1245=Protocol!$V$20,1,B1245+1),B1245)</f>
        <v>1</v>
      </c>
      <c r="C1246" s="1">
        <f>IF(C1245+1=Protocol!$V$21,0,C1245+1)</f>
        <v>4</v>
      </c>
      <c r="D1246" s="1">
        <f t="shared" si="55"/>
        <v>3</v>
      </c>
      <c r="E1246" s="1" t="str">
        <f>INDEX(Protocol[Mark],MATCH(C1246,Protocol[Step],0))</f>
        <v>3P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52010003</v>
      </c>
      <c r="H1246" s="134">
        <f>Systematic[[#This Row],[SampleVariableLabel]]+100*Systematic[[#This Row],[State]]</f>
        <v>52010403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52</v>
      </c>
      <c r="B1247" s="1">
        <f>IF(C1247=0,IF(B1246=Protocol!$V$20,1,B1246+1),B1246)</f>
        <v>1</v>
      </c>
      <c r="C1247" s="1">
        <f>IF(C1246+1=Protocol!$V$21,0,C1246+1)</f>
        <v>5</v>
      </c>
      <c r="D1247" s="1">
        <f t="shared" si="55"/>
        <v>4</v>
      </c>
      <c r="E1247" s="1" t="str">
        <f>INDEX(Protocol[Mark],MATCH(C1247,Protocol[Step],0))</f>
        <v>4S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52010004</v>
      </c>
      <c r="H1247" s="134">
        <f>Systematic[[#This Row],[SampleVariableLabel]]+100*Systematic[[#This Row],[State]]</f>
        <v>52010504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52</v>
      </c>
      <c r="B1248" s="1">
        <f>IF(C1248=0,IF(B1247=Protocol!$V$20,1,B1247+1),B1247)</f>
        <v>1</v>
      </c>
      <c r="C1248" s="1">
        <f>IF(C1247+1=Protocol!$V$21,0,C1247+1)</f>
        <v>6</v>
      </c>
      <c r="D1248" s="1">
        <f t="shared" si="55"/>
        <v>5</v>
      </c>
      <c r="E1248" s="1" t="str">
        <f>INDEX(Protocol[Mark],MATCH(C1248,Protocol[Step],0))</f>
        <v>5U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52010005</v>
      </c>
      <c r="H1248" s="134">
        <f>Systematic[[#This Row],[SampleVariableLabel]]+100*Systematic[[#This Row],[State]]</f>
        <v>52010605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52</v>
      </c>
      <c r="B1249" s="1">
        <f>IF(C1249=0,IF(B1248=Protocol!$V$20,1,B1248+1),B1248)</f>
        <v>1</v>
      </c>
      <c r="C1249" s="1">
        <f>IF(C1248+1=Protocol!$V$21,0,C1248+1)</f>
        <v>7</v>
      </c>
      <c r="D1249" s="1">
        <f t="shared" si="55"/>
        <v>6</v>
      </c>
      <c r="E1249" s="1" t="str">
        <f>INDEX(Protocol[Mark],MATCH(C1249,Protocol[Step],0))</f>
        <v>6Rot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52010006</v>
      </c>
      <c r="H1249" s="134">
        <f>Systematic[[#This Row],[SampleVariableLabel]]+100*Systematic[[#This Row],[State]]</f>
        <v>52010706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53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1pfi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53010001</v>
      </c>
      <c r="H1250" s="134">
        <f>Systematic[[#This Row],[SampleVariableLabel]]+100*Systematic[[#This Row],[State]]</f>
        <v>53010001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53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1OctM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53010002</v>
      </c>
      <c r="H1251" s="134">
        <f>Systematic[[#This Row],[SampleVariableLabel]]+100*Systematic[[#This Row],[State]]</f>
        <v>53010102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53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53010003</v>
      </c>
      <c r="H1252" s="134">
        <f>Systematic[[#This Row],[SampleVariableLabel]]+100*Systematic[[#This Row],[State]]</f>
        <v>53010203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53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53010004</v>
      </c>
      <c r="H1253" s="134">
        <f>Systematic[[#This Row],[SampleVariableLabel]]+100*Systematic[[#This Row],[State]]</f>
        <v>53010304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53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3P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53010005</v>
      </c>
      <c r="H1254" s="134">
        <f>Systematic[[#This Row],[SampleVariableLabel]]+100*Systematic[[#This Row],[State]]</f>
        <v>53010405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53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4S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53010006</v>
      </c>
      <c r="H1255" s="134">
        <f>Systematic[[#This Row],[SampleVariableLabel]]+100*Systematic[[#This Row],[State]]</f>
        <v>53010506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53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5U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53010001</v>
      </c>
      <c r="H1256" s="134">
        <f>Systematic[[#This Row],[SampleVariableLabel]]+100*Systematic[[#This Row],[State]]</f>
        <v>53010601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53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6Rot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53010002</v>
      </c>
      <c r="H1257" s="134">
        <f>Systematic[[#This Row],[SampleVariableLabel]]+100*Systematic[[#This Row],[State]]</f>
        <v>53010702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54</v>
      </c>
      <c r="B1258" s="1">
        <f>IF(C1258=0,IF(B1257=Protocol!$V$20,1,B1257+1),B1257)</f>
        <v>1</v>
      </c>
      <c r="C1258" s="1">
        <f>IF(C1257+1=Protocol!$V$21,0,C1257+1)</f>
        <v>0</v>
      </c>
      <c r="D1258" s="1">
        <f t="shared" si="55"/>
        <v>3</v>
      </c>
      <c r="E1258" s="1" t="str">
        <f>INDEX(Protocol[Mark],MATCH(C1258,Protocol[Step],0))</f>
        <v>1pfi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54010003</v>
      </c>
      <c r="H1258" s="134">
        <f>Systematic[[#This Row],[SampleVariableLabel]]+100*Systematic[[#This Row],[State]]</f>
        <v>54010003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54</v>
      </c>
      <c r="B1259" s="1">
        <f>IF(C1259=0,IF(B1258=Protocol!$V$20,1,B1258+1),B1258)</f>
        <v>1</v>
      </c>
      <c r="C1259" s="1">
        <f>IF(C1258+1=Protocol!$V$21,0,C1258+1)</f>
        <v>1</v>
      </c>
      <c r="D1259" s="1">
        <f t="shared" si="55"/>
        <v>4</v>
      </c>
      <c r="E1259" s="1" t="str">
        <f>INDEX(Protocol[Mark],MATCH(C1259,Protocol[Step],0))</f>
        <v>1OctM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54010004</v>
      </c>
      <c r="H1259" s="134">
        <f>Systematic[[#This Row],[SampleVariableLabel]]+100*Systematic[[#This Row],[State]]</f>
        <v>54010104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54</v>
      </c>
      <c r="B1260" s="1">
        <f>IF(C1260=0,IF(B1259=Protocol!$V$20,1,B1259+1),B1259)</f>
        <v>1</v>
      </c>
      <c r="C1260" s="1">
        <f>IF(C1259+1=Protocol!$V$21,0,C1259+1)</f>
        <v>2</v>
      </c>
      <c r="D1260" s="1">
        <f t="shared" si="55"/>
        <v>5</v>
      </c>
      <c r="E1260" s="1" t="str">
        <f>INDEX(Protocol[Mark],MATCH(C1260,Protocol[Step],0))</f>
        <v>2D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54010005</v>
      </c>
      <c r="H1260" s="134">
        <f>Systematic[[#This Row],[SampleVariableLabel]]+100*Systematic[[#This Row],[State]]</f>
        <v>54010205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54</v>
      </c>
      <c r="B1261" s="1">
        <f>IF(C1261=0,IF(B1260=Protocol!$V$20,1,B1260+1),B1260)</f>
        <v>1</v>
      </c>
      <c r="C1261" s="1">
        <f>IF(C1260+1=Protocol!$V$21,0,C1260+1)</f>
        <v>3</v>
      </c>
      <c r="D1261" s="1">
        <f t="shared" si="55"/>
        <v>6</v>
      </c>
      <c r="E1261" s="1" t="str">
        <f>INDEX(Protocol[Mark],MATCH(C1261,Protocol[Step],0))</f>
        <v>2c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54010006</v>
      </c>
      <c r="H1261" s="134">
        <f>Systematic[[#This Row],[SampleVariableLabel]]+100*Systematic[[#This Row],[State]]</f>
        <v>54010306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54</v>
      </c>
      <c r="B1262" s="1">
        <f>IF(C1262=0,IF(B1261=Protocol!$V$20,1,B1261+1),B1261)</f>
        <v>1</v>
      </c>
      <c r="C1262" s="1">
        <f>IF(C1261+1=Protocol!$V$21,0,C1261+1)</f>
        <v>4</v>
      </c>
      <c r="D1262" s="1">
        <f t="shared" si="55"/>
        <v>1</v>
      </c>
      <c r="E1262" s="1" t="str">
        <f>INDEX(Protocol[Mark],MATCH(C1262,Protocol[Step],0))</f>
        <v>3P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54010001</v>
      </c>
      <c r="H1262" s="134">
        <f>Systematic[[#This Row],[SampleVariableLabel]]+100*Systematic[[#This Row],[State]]</f>
        <v>54010401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54</v>
      </c>
      <c r="B1263" s="1">
        <f>IF(C1263=0,IF(B1262=Protocol!$V$20,1,B1262+1),B1262)</f>
        <v>1</v>
      </c>
      <c r="C1263" s="1">
        <f>IF(C1262+1=Protocol!$V$21,0,C1262+1)</f>
        <v>5</v>
      </c>
      <c r="D1263" s="1">
        <f t="shared" si="55"/>
        <v>2</v>
      </c>
      <c r="E1263" s="1" t="str">
        <f>INDEX(Protocol[Mark],MATCH(C1263,Protocol[Step],0))</f>
        <v>4S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54010002</v>
      </c>
      <c r="H1263" s="134">
        <f>Systematic[[#This Row],[SampleVariableLabel]]+100*Systematic[[#This Row],[State]]</f>
        <v>54010502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54</v>
      </c>
      <c r="B1264" s="1">
        <f>IF(C1264=0,IF(B1263=Protocol!$V$20,1,B1263+1),B1263)</f>
        <v>1</v>
      </c>
      <c r="C1264" s="1">
        <f>IF(C1263+1=Protocol!$V$21,0,C1263+1)</f>
        <v>6</v>
      </c>
      <c r="D1264" s="1">
        <f t="shared" si="55"/>
        <v>3</v>
      </c>
      <c r="E1264" s="1" t="str">
        <f>INDEX(Protocol[Mark],MATCH(C1264,Protocol[Step],0))</f>
        <v>5U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54010003</v>
      </c>
      <c r="H1264" s="134">
        <f>Systematic[[#This Row],[SampleVariableLabel]]+100*Systematic[[#This Row],[State]]</f>
        <v>54010603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54</v>
      </c>
      <c r="B1265" s="1">
        <f>IF(C1265=0,IF(B1264=Protocol!$V$20,1,B1264+1),B1264)</f>
        <v>1</v>
      </c>
      <c r="C1265" s="1">
        <f>IF(C1264+1=Protocol!$V$21,0,C1264+1)</f>
        <v>7</v>
      </c>
      <c r="D1265" s="1">
        <f t="shared" si="55"/>
        <v>4</v>
      </c>
      <c r="E1265" s="1" t="str">
        <f>INDEX(Protocol[Mark],MATCH(C1265,Protocol[Step],0))</f>
        <v>6Rot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54010004</v>
      </c>
      <c r="H1265" s="134">
        <f>Systematic[[#This Row],[SampleVariableLabel]]+100*Systematic[[#This Row],[State]]</f>
        <v>54010704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55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1pfi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55010005</v>
      </c>
      <c r="H1266" s="134">
        <f>Systematic[[#This Row],[SampleVariableLabel]]+100*Systematic[[#This Row],[State]]</f>
        <v>55010005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55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1OctM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55010006</v>
      </c>
      <c r="H1267" s="134">
        <f>Systematic[[#This Row],[SampleVariableLabel]]+100*Systematic[[#This Row],[State]]</f>
        <v>55010106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55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2D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55010001</v>
      </c>
      <c r="H1268" s="134">
        <f>Systematic[[#This Row],[SampleVariableLabel]]+100*Systematic[[#This Row],[State]]</f>
        <v>55010201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55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2c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55010002</v>
      </c>
      <c r="H1269" s="134">
        <f>Systematic[[#This Row],[SampleVariableLabel]]+100*Systematic[[#This Row],[State]]</f>
        <v>55010302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55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3P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55010003</v>
      </c>
      <c r="H1270" s="134">
        <f>Systematic[[#This Row],[SampleVariableLabel]]+100*Systematic[[#This Row],[State]]</f>
        <v>55010403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55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4S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55010004</v>
      </c>
      <c r="H1271" s="134">
        <f>Systematic[[#This Row],[SampleVariableLabel]]+100*Systematic[[#This Row],[State]]</f>
        <v>55010504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55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5U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55010005</v>
      </c>
      <c r="H1272" s="134">
        <f>Systematic[[#This Row],[SampleVariableLabel]]+100*Systematic[[#This Row],[State]]</f>
        <v>55010605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55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6Rot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55010006</v>
      </c>
      <c r="H1273" s="134">
        <f>Systematic[[#This Row],[SampleVariableLabel]]+100*Systematic[[#This Row],[State]]</f>
        <v>55010706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56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1pfi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56010001</v>
      </c>
      <c r="H1274" s="134">
        <f>Systematic[[#This Row],[SampleVariableLabel]]+100*Systematic[[#This Row],[State]]</f>
        <v>56010001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56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1OctM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56010002</v>
      </c>
      <c r="H1275" s="134">
        <f>Systematic[[#This Row],[SampleVariableLabel]]+100*Systematic[[#This Row],[State]]</f>
        <v>56010102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56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2D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56010003</v>
      </c>
      <c r="H1276" s="134">
        <f>Systematic[[#This Row],[SampleVariableLabel]]+100*Systematic[[#This Row],[State]]</f>
        <v>56010203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56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2c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56010004</v>
      </c>
      <c r="H1277" s="134">
        <f>Systematic[[#This Row],[SampleVariableLabel]]+100*Systematic[[#This Row],[State]]</f>
        <v>56010304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56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3P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56010005</v>
      </c>
      <c r="H1278" s="134">
        <f>Systematic[[#This Row],[SampleVariableLabel]]+100*Systematic[[#This Row],[State]]</f>
        <v>56010405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56</v>
      </c>
      <c r="B1279" s="1">
        <f>IF(C1279=0,IF(B1278=Protocol!$V$20,1,B1278+1),B1278)</f>
        <v>1</v>
      </c>
      <c r="C1279" s="1">
        <f>IF(C1278+1=Protocol!$V$21,0,C1278+1)</f>
        <v>5</v>
      </c>
      <c r="D1279" s="1">
        <f t="shared" si="55"/>
        <v>6</v>
      </c>
      <c r="E1279" s="1" t="str">
        <f>INDEX(Protocol[Mark],MATCH(C1279,Protocol[Step],0))</f>
        <v>4S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56010006</v>
      </c>
      <c r="H1279" s="134">
        <f>Systematic[[#This Row],[SampleVariableLabel]]+100*Systematic[[#This Row],[State]]</f>
        <v>56010506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56</v>
      </c>
      <c r="B1280" s="1">
        <f>IF(C1280=0,IF(B1279=Protocol!$V$20,1,B1279+1),B1279)</f>
        <v>1</v>
      </c>
      <c r="C1280" s="1">
        <f>IF(C1279+1=Protocol!$V$21,0,C1279+1)</f>
        <v>6</v>
      </c>
      <c r="D1280" s="1">
        <f t="shared" si="55"/>
        <v>1</v>
      </c>
      <c r="E1280" s="1" t="str">
        <f>INDEX(Protocol[Mark],MATCH(C1280,Protocol[Step],0))</f>
        <v>5U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56010001</v>
      </c>
      <c r="H1280" s="134">
        <f>Systematic[[#This Row],[SampleVariableLabel]]+100*Systematic[[#This Row],[State]]</f>
        <v>56010601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56</v>
      </c>
      <c r="B1281" s="1">
        <f>IF(C1281=0,IF(B1280=Protocol!$V$20,1,B1280+1),B1280)</f>
        <v>1</v>
      </c>
      <c r="C1281" s="1">
        <f>IF(C1280+1=Protocol!$V$21,0,C1280+1)</f>
        <v>7</v>
      </c>
      <c r="D1281" s="1">
        <f t="shared" si="55"/>
        <v>2</v>
      </c>
      <c r="E1281" s="1" t="str">
        <f>INDEX(Protocol[Mark],MATCH(C1281,Protocol[Step],0))</f>
        <v>6Rot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56010002</v>
      </c>
      <c r="H1281" s="134">
        <f>Systematic[[#This Row],[SampleVariableLabel]]+100*Systematic[[#This Row],[State]]</f>
        <v>56010702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57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1pfi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57010003</v>
      </c>
      <c r="H1282" s="134">
        <f>Systematic[[#This Row],[SampleVariableLabel]]+100*Systematic[[#This Row],[State]]</f>
        <v>57010003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57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1OctM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57010004</v>
      </c>
      <c r="H1283" s="134">
        <f>Systematic[[#This Row],[SampleVariableLabel]]+100*Systematic[[#This Row],[State]]</f>
        <v>57010104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57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2D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57010005</v>
      </c>
      <c r="H1284" s="134">
        <f>Systematic[[#This Row],[SampleVariableLabel]]+100*Systematic[[#This Row],[State]]</f>
        <v>57010205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57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2c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57010006</v>
      </c>
      <c r="H1285" s="134">
        <f>Systematic[[#This Row],[SampleVariableLabel]]+100*Systematic[[#This Row],[State]]</f>
        <v>57010306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57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3P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57010001</v>
      </c>
      <c r="H1286" s="134">
        <f>Systematic[[#This Row],[SampleVariableLabel]]+100*Systematic[[#This Row],[State]]</f>
        <v>57010401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57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4S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57010002</v>
      </c>
      <c r="H1287" s="134">
        <f>Systematic[[#This Row],[SampleVariableLabel]]+100*Systematic[[#This Row],[State]]</f>
        <v>57010502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57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5U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57010003</v>
      </c>
      <c r="H1288" s="134">
        <f>Systematic[[#This Row],[SampleVariableLabel]]+100*Systematic[[#This Row],[State]]</f>
        <v>57010603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57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6Rot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57010004</v>
      </c>
      <c r="H1289" s="134">
        <f>Systematic[[#This Row],[SampleVariableLabel]]+100*Systematic[[#This Row],[State]]</f>
        <v>57010704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58</v>
      </c>
      <c r="B1290" s="1">
        <f>IF(C1290=0,IF(B1289=Protocol!$V$20,1,B1289+1),B1289)</f>
        <v>1</v>
      </c>
      <c r="C1290" s="1">
        <f>IF(C1289+1=Protocol!$V$21,0,C1289+1)</f>
        <v>0</v>
      </c>
      <c r="D1290" s="1">
        <f t="shared" si="57"/>
        <v>5</v>
      </c>
      <c r="E1290" s="1" t="str">
        <f>INDEX(Protocol[Mark],MATCH(C1290,Protocol[Step],0))</f>
        <v>1pfi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58010005</v>
      </c>
      <c r="H1290" s="134">
        <f>Systematic[[#This Row],[SampleVariableLabel]]+100*Systematic[[#This Row],[State]]</f>
        <v>58010005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58</v>
      </c>
      <c r="B1291" s="1">
        <f>IF(C1291=0,IF(B1290=Protocol!$V$20,1,B1290+1),B1290)</f>
        <v>1</v>
      </c>
      <c r="C1291" s="1">
        <f>IF(C1290+1=Protocol!$V$21,0,C1290+1)</f>
        <v>1</v>
      </c>
      <c r="D1291" s="1">
        <f t="shared" si="57"/>
        <v>6</v>
      </c>
      <c r="E1291" s="1" t="str">
        <f>INDEX(Protocol[Mark],MATCH(C1291,Protocol[Step],0))</f>
        <v>1OctM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58010006</v>
      </c>
      <c r="H1291" s="134">
        <f>Systematic[[#This Row],[SampleVariableLabel]]+100*Systematic[[#This Row],[State]]</f>
        <v>58010106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58</v>
      </c>
      <c r="B1292" s="1">
        <f>IF(C1292=0,IF(B1291=Protocol!$V$20,1,B1291+1),B1291)</f>
        <v>1</v>
      </c>
      <c r="C1292" s="1">
        <f>IF(C1291+1=Protocol!$V$21,0,C1291+1)</f>
        <v>2</v>
      </c>
      <c r="D1292" s="1">
        <f t="shared" si="57"/>
        <v>1</v>
      </c>
      <c r="E1292" s="1" t="str">
        <f>INDEX(Protocol[Mark],MATCH(C1292,Protocol[Step],0))</f>
        <v>2D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58010001</v>
      </c>
      <c r="H1292" s="134">
        <f>Systematic[[#This Row],[SampleVariableLabel]]+100*Systematic[[#This Row],[State]]</f>
        <v>58010201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58</v>
      </c>
      <c r="B1293" s="1">
        <f>IF(C1293=0,IF(B1292=Protocol!$V$20,1,B1292+1),B1292)</f>
        <v>1</v>
      </c>
      <c r="C1293" s="1">
        <f>IF(C1292+1=Protocol!$V$21,0,C1292+1)</f>
        <v>3</v>
      </c>
      <c r="D1293" s="1">
        <f t="shared" si="57"/>
        <v>2</v>
      </c>
      <c r="E1293" s="1" t="str">
        <f>INDEX(Protocol[Mark],MATCH(C1293,Protocol[Step],0))</f>
        <v>2c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58010002</v>
      </c>
      <c r="H1293" s="134">
        <f>Systematic[[#This Row],[SampleVariableLabel]]+100*Systematic[[#This Row],[State]]</f>
        <v>58010302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58</v>
      </c>
      <c r="B1294" s="1">
        <f>IF(C1294=0,IF(B1293=Protocol!$V$20,1,B1293+1),B1293)</f>
        <v>1</v>
      </c>
      <c r="C1294" s="1">
        <f>IF(C1293+1=Protocol!$V$21,0,C1293+1)</f>
        <v>4</v>
      </c>
      <c r="D1294" s="1">
        <f t="shared" si="57"/>
        <v>3</v>
      </c>
      <c r="E1294" s="1" t="str">
        <f>INDEX(Protocol[Mark],MATCH(C1294,Protocol[Step],0))</f>
        <v>3P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58010003</v>
      </c>
      <c r="H1294" s="134">
        <f>Systematic[[#This Row],[SampleVariableLabel]]+100*Systematic[[#This Row],[State]]</f>
        <v>58010403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58</v>
      </c>
      <c r="B1295" s="1">
        <f>IF(C1295=0,IF(B1294=Protocol!$V$20,1,B1294+1),B1294)</f>
        <v>1</v>
      </c>
      <c r="C1295" s="1">
        <f>IF(C1294+1=Protocol!$V$21,0,C1294+1)</f>
        <v>5</v>
      </c>
      <c r="D1295" s="1">
        <f t="shared" si="57"/>
        <v>4</v>
      </c>
      <c r="E1295" s="1" t="str">
        <f>INDEX(Protocol[Mark],MATCH(C1295,Protocol[Step],0))</f>
        <v>4S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58010004</v>
      </c>
      <c r="H1295" s="134">
        <f>Systematic[[#This Row],[SampleVariableLabel]]+100*Systematic[[#This Row],[State]]</f>
        <v>58010504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58</v>
      </c>
      <c r="B1296" s="1">
        <f>IF(C1296=0,IF(B1295=Protocol!$V$20,1,B1295+1),B1295)</f>
        <v>1</v>
      </c>
      <c r="C1296" s="1">
        <f>IF(C1295+1=Protocol!$V$21,0,C1295+1)</f>
        <v>6</v>
      </c>
      <c r="D1296" s="1">
        <f t="shared" si="57"/>
        <v>5</v>
      </c>
      <c r="E1296" s="1" t="str">
        <f>INDEX(Protocol[Mark],MATCH(C1296,Protocol[Step],0))</f>
        <v>5U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58010005</v>
      </c>
      <c r="H1296" s="134">
        <f>Systematic[[#This Row],[SampleVariableLabel]]+100*Systematic[[#This Row],[State]]</f>
        <v>58010605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58</v>
      </c>
      <c r="B1297" s="1">
        <f>IF(C1297=0,IF(B1296=Protocol!$V$20,1,B1296+1),B1296)</f>
        <v>1</v>
      </c>
      <c r="C1297" s="1">
        <f>IF(C1296+1=Protocol!$V$21,0,C1296+1)</f>
        <v>7</v>
      </c>
      <c r="D1297" s="1">
        <f t="shared" si="57"/>
        <v>6</v>
      </c>
      <c r="E1297" s="1" t="str">
        <f>INDEX(Protocol[Mark],MATCH(C1297,Protocol[Step],0))</f>
        <v>6Rot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58010006</v>
      </c>
      <c r="H1297" s="134">
        <f>Systematic[[#This Row],[SampleVariableLabel]]+100*Systematic[[#This Row],[State]]</f>
        <v>58010706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59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1pfi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59010001</v>
      </c>
      <c r="H1298" s="134">
        <f>Systematic[[#This Row],[SampleVariableLabel]]+100*Systematic[[#This Row],[State]]</f>
        <v>59010001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59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1OctM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59010002</v>
      </c>
      <c r="H1299" s="134">
        <f>Systematic[[#This Row],[SampleVariableLabel]]+100*Systematic[[#This Row],[State]]</f>
        <v>59010102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59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2D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59010003</v>
      </c>
      <c r="H1300" s="134">
        <f>Systematic[[#This Row],[SampleVariableLabel]]+100*Systematic[[#This Row],[State]]</f>
        <v>59010203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59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2c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59010004</v>
      </c>
      <c r="H1301" s="134">
        <f>Systematic[[#This Row],[SampleVariableLabel]]+100*Systematic[[#This Row],[State]]</f>
        <v>59010304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59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3P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59010005</v>
      </c>
      <c r="H1302" s="134">
        <f>Systematic[[#This Row],[SampleVariableLabel]]+100*Systematic[[#This Row],[State]]</f>
        <v>59010405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59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4S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59010006</v>
      </c>
      <c r="H1303" s="134">
        <f>Systematic[[#This Row],[SampleVariableLabel]]+100*Systematic[[#This Row],[State]]</f>
        <v>59010506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59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5U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59010001</v>
      </c>
      <c r="H1304" s="134">
        <f>Systematic[[#This Row],[SampleVariableLabel]]+100*Systematic[[#This Row],[State]]</f>
        <v>59010601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59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6Rot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59010002</v>
      </c>
      <c r="H1305" s="134">
        <f>Systematic[[#This Row],[SampleVariableLabel]]+100*Systematic[[#This Row],[State]]</f>
        <v>59010702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60</v>
      </c>
      <c r="B1306" s="1">
        <f>IF(C1306=0,IF(B1305=Protocol!$V$20,1,B1305+1),B1305)</f>
        <v>1</v>
      </c>
      <c r="C1306" s="1">
        <f>IF(C1305+1=Protocol!$V$21,0,C1305+1)</f>
        <v>0</v>
      </c>
      <c r="D1306" s="1">
        <f t="shared" si="57"/>
        <v>3</v>
      </c>
      <c r="E1306" s="1" t="str">
        <f>INDEX(Protocol[Mark],MATCH(C1306,Protocol[Step],0))</f>
        <v>1pfi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60010003</v>
      </c>
      <c r="H1306" s="134">
        <f>Systematic[[#This Row],[SampleVariableLabel]]+100*Systematic[[#This Row],[State]]</f>
        <v>60010003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60</v>
      </c>
      <c r="B1307" s="1">
        <f>IF(C1307=0,IF(B1306=Protocol!$V$20,1,B1306+1),B1306)</f>
        <v>1</v>
      </c>
      <c r="C1307" s="1">
        <f>IF(C1306+1=Protocol!$V$21,0,C1306+1)</f>
        <v>1</v>
      </c>
      <c r="D1307" s="1">
        <f t="shared" si="57"/>
        <v>4</v>
      </c>
      <c r="E1307" s="1" t="str">
        <f>INDEX(Protocol[Mark],MATCH(C1307,Protocol[Step],0))</f>
        <v>1OctM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60010004</v>
      </c>
      <c r="H1307" s="134">
        <f>Systematic[[#This Row],[SampleVariableLabel]]+100*Systematic[[#This Row],[State]]</f>
        <v>60010104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60</v>
      </c>
      <c r="B1308" s="1">
        <f>IF(C1308=0,IF(B1307=Protocol!$V$20,1,B1307+1),B1307)</f>
        <v>1</v>
      </c>
      <c r="C1308" s="1">
        <f>IF(C1307+1=Protocol!$V$21,0,C1307+1)</f>
        <v>2</v>
      </c>
      <c r="D1308" s="1">
        <f t="shared" si="57"/>
        <v>5</v>
      </c>
      <c r="E1308" s="1" t="str">
        <f>INDEX(Protocol[Mark],MATCH(C1308,Protocol[Step],0))</f>
        <v>2D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60010005</v>
      </c>
      <c r="H1308" s="134">
        <f>Systematic[[#This Row],[SampleVariableLabel]]+100*Systematic[[#This Row],[State]]</f>
        <v>60010205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60</v>
      </c>
      <c r="B1309" s="1">
        <f>IF(C1309=0,IF(B1308=Protocol!$V$20,1,B1308+1),B1308)</f>
        <v>1</v>
      </c>
      <c r="C1309" s="1">
        <f>IF(C1308+1=Protocol!$V$21,0,C1308+1)</f>
        <v>3</v>
      </c>
      <c r="D1309" s="1">
        <f t="shared" si="57"/>
        <v>6</v>
      </c>
      <c r="E1309" s="1" t="str">
        <f>INDEX(Protocol[Mark],MATCH(C1309,Protocol[Step],0))</f>
        <v>2c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60010006</v>
      </c>
      <c r="H1309" s="134">
        <f>Systematic[[#This Row],[SampleVariableLabel]]+100*Systematic[[#This Row],[State]]</f>
        <v>60010306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60</v>
      </c>
      <c r="B1310" s="1">
        <f>IF(C1310=0,IF(B1309=Protocol!$V$20,1,B1309+1),B1309)</f>
        <v>1</v>
      </c>
      <c r="C1310" s="1">
        <f>IF(C1309+1=Protocol!$V$21,0,C1309+1)</f>
        <v>4</v>
      </c>
      <c r="D1310" s="1">
        <f t="shared" si="57"/>
        <v>1</v>
      </c>
      <c r="E1310" s="1" t="str">
        <f>INDEX(Protocol[Mark],MATCH(C1310,Protocol[Step],0))</f>
        <v>3P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60010001</v>
      </c>
      <c r="H1310" s="134">
        <f>Systematic[[#This Row],[SampleVariableLabel]]+100*Systematic[[#This Row],[State]]</f>
        <v>60010401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60</v>
      </c>
      <c r="B1311" s="1">
        <f>IF(C1311=0,IF(B1310=Protocol!$V$20,1,B1310+1),B1310)</f>
        <v>1</v>
      </c>
      <c r="C1311" s="1">
        <f>IF(C1310+1=Protocol!$V$21,0,C1310+1)</f>
        <v>5</v>
      </c>
      <c r="D1311" s="1">
        <f t="shared" si="57"/>
        <v>2</v>
      </c>
      <c r="E1311" s="1" t="str">
        <f>INDEX(Protocol[Mark],MATCH(C1311,Protocol[Step],0))</f>
        <v>4S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60010002</v>
      </c>
      <c r="H1311" s="134">
        <f>Systematic[[#This Row],[SampleVariableLabel]]+100*Systematic[[#This Row],[State]]</f>
        <v>60010502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60</v>
      </c>
      <c r="B1312" s="1">
        <f>IF(C1312=0,IF(B1311=Protocol!$V$20,1,B1311+1),B1311)</f>
        <v>1</v>
      </c>
      <c r="C1312" s="1">
        <f>IF(C1311+1=Protocol!$V$21,0,C1311+1)</f>
        <v>6</v>
      </c>
      <c r="D1312" s="1">
        <f t="shared" si="57"/>
        <v>3</v>
      </c>
      <c r="E1312" s="1" t="str">
        <f>INDEX(Protocol[Mark],MATCH(C1312,Protocol[Step],0))</f>
        <v>5U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60010003</v>
      </c>
      <c r="H1312" s="134">
        <f>Systematic[[#This Row],[SampleVariableLabel]]+100*Systematic[[#This Row],[State]]</f>
        <v>60010603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60</v>
      </c>
      <c r="B1313" s="1">
        <f>IF(C1313=0,IF(B1312=Protocol!$V$20,1,B1312+1),B1312)</f>
        <v>1</v>
      </c>
      <c r="C1313" s="1">
        <f>IF(C1312+1=Protocol!$V$21,0,C1312+1)</f>
        <v>7</v>
      </c>
      <c r="D1313" s="1">
        <f t="shared" si="57"/>
        <v>4</v>
      </c>
      <c r="E1313" s="1" t="str">
        <f>INDEX(Protocol[Mark],MATCH(C1313,Protocol[Step],0))</f>
        <v>6Rot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60010004</v>
      </c>
      <c r="H1313" s="134">
        <f>Systematic[[#This Row],[SampleVariableLabel]]+100*Systematic[[#This Row],[State]]</f>
        <v>60010704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61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1pfi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61010005</v>
      </c>
      <c r="H1314" s="134">
        <f>Systematic[[#This Row],[SampleVariableLabel]]+100*Systematic[[#This Row],[State]]</f>
        <v>61010005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61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1OctM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61010006</v>
      </c>
      <c r="H1315" s="134">
        <f>Systematic[[#This Row],[SampleVariableLabel]]+100*Systematic[[#This Row],[State]]</f>
        <v>61010106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61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61010001</v>
      </c>
      <c r="H1316" s="134">
        <f>Systematic[[#This Row],[SampleVariableLabel]]+100*Systematic[[#This Row],[State]]</f>
        <v>61010201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61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2c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61010002</v>
      </c>
      <c r="H1317" s="134">
        <f>Systematic[[#This Row],[SampleVariableLabel]]+100*Systematic[[#This Row],[State]]</f>
        <v>61010302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61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3P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61010003</v>
      </c>
      <c r="H1318" s="134">
        <f>Systematic[[#This Row],[SampleVariableLabel]]+100*Systematic[[#This Row],[State]]</f>
        <v>61010403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61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4S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61010004</v>
      </c>
      <c r="H1319" s="134">
        <f>Systematic[[#This Row],[SampleVariableLabel]]+100*Systematic[[#This Row],[State]]</f>
        <v>61010504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61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5U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61010005</v>
      </c>
      <c r="H1320" s="134">
        <f>Systematic[[#This Row],[SampleVariableLabel]]+100*Systematic[[#This Row],[State]]</f>
        <v>61010605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61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6Rot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61010006</v>
      </c>
      <c r="H1321" s="134">
        <f>Systematic[[#This Row],[SampleVariableLabel]]+100*Systematic[[#This Row],[State]]</f>
        <v>61010706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62</v>
      </c>
      <c r="B1322" s="1">
        <f>IF(C1322=0,IF(B1321=Protocol!$V$20,1,B1321+1),B1321)</f>
        <v>1</v>
      </c>
      <c r="C1322" s="1">
        <f>IF(C1321+1=Protocol!$V$21,0,C1321+1)</f>
        <v>0</v>
      </c>
      <c r="D1322" s="1">
        <f t="shared" si="57"/>
        <v>1</v>
      </c>
      <c r="E1322" s="1" t="str">
        <f>INDEX(Protocol[Mark],MATCH(C1322,Protocol[Step],0))</f>
        <v>1pfi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62010001</v>
      </c>
      <c r="H1322" s="134">
        <f>Systematic[[#This Row],[SampleVariableLabel]]+100*Systematic[[#This Row],[State]]</f>
        <v>62010001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62</v>
      </c>
      <c r="B1323" s="1">
        <f>IF(C1323=0,IF(B1322=Protocol!$V$20,1,B1322+1),B1322)</f>
        <v>1</v>
      </c>
      <c r="C1323" s="1">
        <f>IF(C1322+1=Protocol!$V$21,0,C1322+1)</f>
        <v>1</v>
      </c>
      <c r="D1323" s="1">
        <f t="shared" si="57"/>
        <v>2</v>
      </c>
      <c r="E1323" s="1" t="str">
        <f>INDEX(Protocol[Mark],MATCH(C1323,Protocol[Step],0))</f>
        <v>1OctM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62010002</v>
      </c>
      <c r="H1323" s="134">
        <f>Systematic[[#This Row],[SampleVariableLabel]]+100*Systematic[[#This Row],[State]]</f>
        <v>62010102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62</v>
      </c>
      <c r="B1324" s="1">
        <f>IF(C1324=0,IF(B1323=Protocol!$V$20,1,B1323+1),B1323)</f>
        <v>1</v>
      </c>
      <c r="C1324" s="1">
        <f>IF(C1323+1=Protocol!$V$21,0,C1323+1)</f>
        <v>2</v>
      </c>
      <c r="D1324" s="1">
        <f t="shared" si="57"/>
        <v>3</v>
      </c>
      <c r="E1324" s="1" t="str">
        <f>INDEX(Protocol[Mark],MATCH(C1324,Protocol[Step],0))</f>
        <v>2D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62010003</v>
      </c>
      <c r="H1324" s="134">
        <f>Systematic[[#This Row],[SampleVariableLabel]]+100*Systematic[[#This Row],[State]]</f>
        <v>62010203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62</v>
      </c>
      <c r="B1325" s="1">
        <f>IF(C1325=0,IF(B1324=Protocol!$V$20,1,B1324+1),B1324)</f>
        <v>1</v>
      </c>
      <c r="C1325" s="1">
        <f>IF(C1324+1=Protocol!$V$21,0,C1324+1)</f>
        <v>3</v>
      </c>
      <c r="D1325" s="1">
        <f t="shared" si="57"/>
        <v>4</v>
      </c>
      <c r="E1325" s="1" t="str">
        <f>INDEX(Protocol[Mark],MATCH(C1325,Protocol[Step],0))</f>
        <v>2c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62010004</v>
      </c>
      <c r="H1325" s="134">
        <f>Systematic[[#This Row],[SampleVariableLabel]]+100*Systematic[[#This Row],[State]]</f>
        <v>62010304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62</v>
      </c>
      <c r="B1326" s="1">
        <f>IF(C1326=0,IF(B1325=Protocol!$V$20,1,B1325+1),B1325)</f>
        <v>1</v>
      </c>
      <c r="C1326" s="1">
        <f>IF(C1325+1=Protocol!$V$21,0,C1325+1)</f>
        <v>4</v>
      </c>
      <c r="D1326" s="1">
        <f t="shared" si="57"/>
        <v>5</v>
      </c>
      <c r="E1326" s="1" t="str">
        <f>INDEX(Protocol[Mark],MATCH(C1326,Protocol[Step],0))</f>
        <v>3P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62010005</v>
      </c>
      <c r="H1326" s="134">
        <f>Systematic[[#This Row],[SampleVariableLabel]]+100*Systematic[[#This Row],[State]]</f>
        <v>62010405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62</v>
      </c>
      <c r="B1327" s="1">
        <f>IF(C1327=0,IF(B1326=Protocol!$V$20,1,B1326+1),B1326)</f>
        <v>1</v>
      </c>
      <c r="C1327" s="1">
        <f>IF(C1326+1=Protocol!$V$21,0,C1326+1)</f>
        <v>5</v>
      </c>
      <c r="D1327" s="1">
        <f t="shared" si="57"/>
        <v>6</v>
      </c>
      <c r="E1327" s="1" t="str">
        <f>INDEX(Protocol[Mark],MATCH(C1327,Protocol[Step],0))</f>
        <v>4S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62010006</v>
      </c>
      <c r="H1327" s="134">
        <f>Systematic[[#This Row],[SampleVariableLabel]]+100*Systematic[[#This Row],[State]]</f>
        <v>62010506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62</v>
      </c>
      <c r="B1328" s="1">
        <f>IF(C1328=0,IF(B1327=Protocol!$V$20,1,B1327+1),B1327)</f>
        <v>1</v>
      </c>
      <c r="C1328" s="1">
        <f>IF(C1327+1=Protocol!$V$21,0,C1327+1)</f>
        <v>6</v>
      </c>
      <c r="D1328" s="1">
        <f t="shared" si="57"/>
        <v>1</v>
      </c>
      <c r="E1328" s="1" t="str">
        <f>INDEX(Protocol[Mark],MATCH(C1328,Protocol[Step],0))</f>
        <v>5U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62010001</v>
      </c>
      <c r="H1328" s="134">
        <f>Systematic[[#This Row],[SampleVariableLabel]]+100*Systematic[[#This Row],[State]]</f>
        <v>62010601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62</v>
      </c>
      <c r="B1329" s="1">
        <f>IF(C1329=0,IF(B1328=Protocol!$V$20,1,B1328+1),B1328)</f>
        <v>1</v>
      </c>
      <c r="C1329" s="1">
        <f>IF(C1328+1=Protocol!$V$21,0,C1328+1)</f>
        <v>7</v>
      </c>
      <c r="D1329" s="1">
        <f t="shared" si="57"/>
        <v>2</v>
      </c>
      <c r="E1329" s="1" t="str">
        <f>INDEX(Protocol[Mark],MATCH(C1329,Protocol[Step],0))</f>
        <v>6Rot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62010002</v>
      </c>
      <c r="H1329" s="134">
        <f>Systematic[[#This Row],[SampleVariableLabel]]+100*Systematic[[#This Row],[State]]</f>
        <v>62010702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63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1pfi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63010003</v>
      </c>
      <c r="H1330" s="134">
        <f>Systematic[[#This Row],[SampleVariableLabel]]+100*Systematic[[#This Row],[State]]</f>
        <v>63010003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63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1OctM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63010004</v>
      </c>
      <c r="H1331" s="134">
        <f>Systematic[[#This Row],[SampleVariableLabel]]+100*Systematic[[#This Row],[State]]</f>
        <v>63010104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63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2D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63010005</v>
      </c>
      <c r="H1332" s="134">
        <f>Systematic[[#This Row],[SampleVariableLabel]]+100*Systematic[[#This Row],[State]]</f>
        <v>63010205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63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2c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63010006</v>
      </c>
      <c r="H1333" s="134">
        <f>Systematic[[#This Row],[SampleVariableLabel]]+100*Systematic[[#This Row],[State]]</f>
        <v>63010306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63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3P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63010001</v>
      </c>
      <c r="H1334" s="134">
        <f>Systematic[[#This Row],[SampleVariableLabel]]+100*Systematic[[#This Row],[State]]</f>
        <v>63010401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63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4S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63010002</v>
      </c>
      <c r="H1335" s="134">
        <f>Systematic[[#This Row],[SampleVariableLabel]]+100*Systematic[[#This Row],[State]]</f>
        <v>63010502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63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5U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63010003</v>
      </c>
      <c r="H1336" s="134">
        <f>Systematic[[#This Row],[SampleVariableLabel]]+100*Systematic[[#This Row],[State]]</f>
        <v>63010603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63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6Rot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63010004</v>
      </c>
      <c r="H1337" s="134">
        <f>Systematic[[#This Row],[SampleVariableLabel]]+100*Systematic[[#This Row],[State]]</f>
        <v>63010704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64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1pfi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64010005</v>
      </c>
      <c r="H1338" s="134">
        <f>Systematic[[#This Row],[SampleVariableLabel]]+100*Systematic[[#This Row],[State]]</f>
        <v>64010005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64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1OctM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64010006</v>
      </c>
      <c r="H1339" s="134">
        <f>Systematic[[#This Row],[SampleVariableLabel]]+100*Systematic[[#This Row],[State]]</f>
        <v>64010106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64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2D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64010001</v>
      </c>
      <c r="H1340" s="134">
        <f>Systematic[[#This Row],[SampleVariableLabel]]+100*Systematic[[#This Row],[State]]</f>
        <v>64010201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64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2c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64010002</v>
      </c>
      <c r="H1341" s="134">
        <f>Systematic[[#This Row],[SampleVariableLabel]]+100*Systematic[[#This Row],[State]]</f>
        <v>64010302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64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3P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64010003</v>
      </c>
      <c r="H1342" s="134">
        <f>Systematic[[#This Row],[SampleVariableLabel]]+100*Systematic[[#This Row],[State]]</f>
        <v>64010403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64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4S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64010004</v>
      </c>
      <c r="H1343" s="134">
        <f>Systematic[[#This Row],[SampleVariableLabel]]+100*Systematic[[#This Row],[State]]</f>
        <v>64010504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64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5U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64010005</v>
      </c>
      <c r="H1344" s="134">
        <f>Systematic[[#This Row],[SampleVariableLabel]]+100*Systematic[[#This Row],[State]]</f>
        <v>64010605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64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6Rot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64010006</v>
      </c>
      <c r="H1345" s="134">
        <f>Systematic[[#This Row],[SampleVariableLabel]]+100*Systematic[[#This Row],[State]]</f>
        <v>64010706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65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1pfi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65010001</v>
      </c>
      <c r="H1346" s="134">
        <f>Systematic[[#This Row],[SampleVariableLabel]]+100*Systematic[[#This Row],[State]]</f>
        <v>65010001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65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1OctM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65010002</v>
      </c>
      <c r="H1347" s="134">
        <f>Systematic[[#This Row],[SampleVariableLabel]]+100*Systematic[[#This Row],[State]]</f>
        <v>65010102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65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2D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65010003</v>
      </c>
      <c r="H1348" s="134">
        <f>Systematic[[#This Row],[SampleVariableLabel]]+100*Systematic[[#This Row],[State]]</f>
        <v>65010203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65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2c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65010004</v>
      </c>
      <c r="H1349" s="134">
        <f>Systematic[[#This Row],[SampleVariableLabel]]+100*Systematic[[#This Row],[State]]</f>
        <v>65010304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65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3P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65010005</v>
      </c>
      <c r="H1350" s="134">
        <f>Systematic[[#This Row],[SampleVariableLabel]]+100*Systematic[[#This Row],[State]]</f>
        <v>65010405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65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4S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65010006</v>
      </c>
      <c r="H1351" s="134">
        <f>Systematic[[#This Row],[SampleVariableLabel]]+100*Systematic[[#This Row],[State]]</f>
        <v>65010506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65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5U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65010001</v>
      </c>
      <c r="H1352" s="134">
        <f>Systematic[[#This Row],[SampleVariableLabel]]+100*Systematic[[#This Row],[State]]</f>
        <v>65010601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65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6Rot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65010002</v>
      </c>
      <c r="H1353" s="134">
        <f>Systematic[[#This Row],[SampleVariableLabel]]+100*Systematic[[#This Row],[State]]</f>
        <v>65010702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66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1pfi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66010003</v>
      </c>
      <c r="H1354" s="134">
        <f>Systematic[[#This Row],[SampleVariableLabel]]+100*Systematic[[#This Row],[State]]</f>
        <v>66010003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66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1OctM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66010004</v>
      </c>
      <c r="H1355" s="134">
        <f>Systematic[[#This Row],[SampleVariableLabel]]+100*Systematic[[#This Row],[State]]</f>
        <v>66010104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66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66010005</v>
      </c>
      <c r="H1356" s="134">
        <f>Systematic[[#This Row],[SampleVariableLabel]]+100*Systematic[[#This Row],[State]]</f>
        <v>66010205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66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66010006</v>
      </c>
      <c r="H1357" s="134">
        <f>Systematic[[#This Row],[SampleVariableLabel]]+100*Systematic[[#This Row],[State]]</f>
        <v>66010306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66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3P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66010001</v>
      </c>
      <c r="H1358" s="134">
        <f>Systematic[[#This Row],[SampleVariableLabel]]+100*Systematic[[#This Row],[State]]</f>
        <v>66010401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66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66010002</v>
      </c>
      <c r="H1359" s="134">
        <f>Systematic[[#This Row],[SampleVariableLabel]]+100*Systematic[[#This Row],[State]]</f>
        <v>66010502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66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5U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66010003</v>
      </c>
      <c r="H1360" s="134">
        <f>Systematic[[#This Row],[SampleVariableLabel]]+100*Systematic[[#This Row],[State]]</f>
        <v>66010603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66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66010004</v>
      </c>
      <c r="H1361" s="134">
        <f>Systematic[[#This Row],[SampleVariableLabel]]+100*Systematic[[#This Row],[State]]</f>
        <v>66010704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67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1pfi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67010005</v>
      </c>
      <c r="H1362" s="134">
        <f>Systematic[[#This Row],[SampleVariableLabel]]+100*Systematic[[#This Row],[State]]</f>
        <v>67010005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67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1OctM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67010006</v>
      </c>
      <c r="H1363" s="134">
        <f>Systematic[[#This Row],[SampleVariableLabel]]+100*Systematic[[#This Row],[State]]</f>
        <v>67010106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67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67010001</v>
      </c>
      <c r="H1364" s="134">
        <f>Systematic[[#This Row],[SampleVariableLabel]]+100*Systematic[[#This Row],[State]]</f>
        <v>67010201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67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2c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67010002</v>
      </c>
      <c r="H1365" s="134">
        <f>Systematic[[#This Row],[SampleVariableLabel]]+100*Systematic[[#This Row],[State]]</f>
        <v>67010302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67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3P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67010003</v>
      </c>
      <c r="H1366" s="134">
        <f>Systematic[[#This Row],[SampleVariableLabel]]+100*Systematic[[#This Row],[State]]</f>
        <v>67010403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67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4S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67010004</v>
      </c>
      <c r="H1367" s="134">
        <f>Systematic[[#This Row],[SampleVariableLabel]]+100*Systematic[[#This Row],[State]]</f>
        <v>67010504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67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5U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67010005</v>
      </c>
      <c r="H1368" s="134">
        <f>Systematic[[#This Row],[SampleVariableLabel]]+100*Systematic[[#This Row],[State]]</f>
        <v>67010605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67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6Rot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67010006</v>
      </c>
      <c r="H1369" s="134">
        <f>Systematic[[#This Row],[SampleVariableLabel]]+100*Systematic[[#This Row],[State]]</f>
        <v>67010706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68</v>
      </c>
      <c r="B1370" s="1">
        <f>IF(C1370=0,IF(B1369=Protocol!$V$20,1,B1369+1),B1369)</f>
        <v>1</v>
      </c>
      <c r="C1370" s="1">
        <f>IF(C1369+1=Protocol!$V$21,0,C1369+1)</f>
        <v>0</v>
      </c>
      <c r="D1370" s="1">
        <f t="shared" si="59"/>
        <v>1</v>
      </c>
      <c r="E1370" s="1" t="str">
        <f>INDEX(Protocol[Mark],MATCH(C1370,Protocol[Step],0))</f>
        <v>1pfi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68010001</v>
      </c>
      <c r="H1370" s="134">
        <f>Systematic[[#This Row],[SampleVariableLabel]]+100*Systematic[[#This Row],[State]]</f>
        <v>68010001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68</v>
      </c>
      <c r="B1371" s="1">
        <f>IF(C1371=0,IF(B1370=Protocol!$V$20,1,B1370+1),B1370)</f>
        <v>1</v>
      </c>
      <c r="C1371" s="1">
        <f>IF(C1370+1=Protocol!$V$21,0,C1370+1)</f>
        <v>1</v>
      </c>
      <c r="D1371" s="1">
        <f t="shared" si="59"/>
        <v>2</v>
      </c>
      <c r="E1371" s="1" t="str">
        <f>INDEX(Protocol[Mark],MATCH(C1371,Protocol[Step],0))</f>
        <v>1OctM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68010002</v>
      </c>
      <c r="H1371" s="134">
        <f>Systematic[[#This Row],[SampleVariableLabel]]+100*Systematic[[#This Row],[State]]</f>
        <v>68010102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68</v>
      </c>
      <c r="B1372" s="1">
        <f>IF(C1372=0,IF(B1371=Protocol!$V$20,1,B1371+1),B1371)</f>
        <v>1</v>
      </c>
      <c r="C1372" s="1">
        <f>IF(C1371+1=Protocol!$V$21,0,C1371+1)</f>
        <v>2</v>
      </c>
      <c r="D1372" s="1">
        <f t="shared" si="59"/>
        <v>3</v>
      </c>
      <c r="E1372" s="1" t="str">
        <f>INDEX(Protocol[Mark],MATCH(C1372,Protocol[Step],0))</f>
        <v>2D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68010003</v>
      </c>
      <c r="H1372" s="134">
        <f>Systematic[[#This Row],[SampleVariableLabel]]+100*Systematic[[#This Row],[State]]</f>
        <v>68010203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68</v>
      </c>
      <c r="B1373" s="1">
        <f>IF(C1373=0,IF(B1372=Protocol!$V$20,1,B1372+1),B1372)</f>
        <v>1</v>
      </c>
      <c r="C1373" s="1">
        <f>IF(C1372+1=Protocol!$V$21,0,C1372+1)</f>
        <v>3</v>
      </c>
      <c r="D1373" s="1">
        <f t="shared" si="59"/>
        <v>4</v>
      </c>
      <c r="E1373" s="1" t="str">
        <f>INDEX(Protocol[Mark],MATCH(C1373,Protocol[Step],0))</f>
        <v>2c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68010004</v>
      </c>
      <c r="H1373" s="134">
        <f>Systematic[[#This Row],[SampleVariableLabel]]+100*Systematic[[#This Row],[State]]</f>
        <v>68010304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68</v>
      </c>
      <c r="B1374" s="1">
        <f>IF(C1374=0,IF(B1373=Protocol!$V$20,1,B1373+1),B1373)</f>
        <v>1</v>
      </c>
      <c r="C1374" s="1">
        <f>IF(C1373+1=Protocol!$V$21,0,C1373+1)</f>
        <v>4</v>
      </c>
      <c r="D1374" s="1">
        <f t="shared" si="59"/>
        <v>5</v>
      </c>
      <c r="E1374" s="1" t="str">
        <f>INDEX(Protocol[Mark],MATCH(C1374,Protocol[Step],0))</f>
        <v>3P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68010005</v>
      </c>
      <c r="H1374" s="134">
        <f>Systematic[[#This Row],[SampleVariableLabel]]+100*Systematic[[#This Row],[State]]</f>
        <v>68010405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68</v>
      </c>
      <c r="B1375" s="1">
        <f>IF(C1375=0,IF(B1374=Protocol!$V$20,1,B1374+1),B1374)</f>
        <v>1</v>
      </c>
      <c r="C1375" s="1">
        <f>IF(C1374+1=Protocol!$V$21,0,C1374+1)</f>
        <v>5</v>
      </c>
      <c r="D1375" s="1">
        <f t="shared" si="59"/>
        <v>6</v>
      </c>
      <c r="E1375" s="1" t="str">
        <f>INDEX(Protocol[Mark],MATCH(C1375,Protocol[Step],0))</f>
        <v>4S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68010006</v>
      </c>
      <c r="H1375" s="134">
        <f>Systematic[[#This Row],[SampleVariableLabel]]+100*Systematic[[#This Row],[State]]</f>
        <v>68010506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68</v>
      </c>
      <c r="B1376" s="1">
        <f>IF(C1376=0,IF(B1375=Protocol!$V$20,1,B1375+1),B1375)</f>
        <v>1</v>
      </c>
      <c r="C1376" s="1">
        <f>IF(C1375+1=Protocol!$V$21,0,C1375+1)</f>
        <v>6</v>
      </c>
      <c r="D1376" s="1">
        <f t="shared" si="59"/>
        <v>1</v>
      </c>
      <c r="E1376" s="1" t="str">
        <f>INDEX(Protocol[Mark],MATCH(C1376,Protocol[Step],0))</f>
        <v>5U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68010001</v>
      </c>
      <c r="H1376" s="134">
        <f>Systematic[[#This Row],[SampleVariableLabel]]+100*Systematic[[#This Row],[State]]</f>
        <v>68010601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68</v>
      </c>
      <c r="B1377" s="1">
        <f>IF(C1377=0,IF(B1376=Protocol!$V$20,1,B1376+1),B1376)</f>
        <v>1</v>
      </c>
      <c r="C1377" s="1">
        <f>IF(C1376+1=Protocol!$V$21,0,C1376+1)</f>
        <v>7</v>
      </c>
      <c r="D1377" s="1">
        <f t="shared" si="59"/>
        <v>2</v>
      </c>
      <c r="E1377" s="1" t="str">
        <f>INDEX(Protocol[Mark],MATCH(C1377,Protocol[Step],0))</f>
        <v>6Rot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68010002</v>
      </c>
      <c r="H1377" s="134">
        <f>Systematic[[#This Row],[SampleVariableLabel]]+100*Systematic[[#This Row],[State]]</f>
        <v>68010702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69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1pfi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69010003</v>
      </c>
      <c r="H1378" s="134">
        <f>Systematic[[#This Row],[SampleVariableLabel]]+100*Systematic[[#This Row],[State]]</f>
        <v>69010003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69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1OctM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69010004</v>
      </c>
      <c r="H1379" s="134">
        <f>Systematic[[#This Row],[SampleVariableLabel]]+100*Systematic[[#This Row],[State]]</f>
        <v>69010104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69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2D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69010005</v>
      </c>
      <c r="H1380" s="134">
        <f>Systematic[[#This Row],[SampleVariableLabel]]+100*Systematic[[#This Row],[State]]</f>
        <v>69010205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69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2c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69010006</v>
      </c>
      <c r="H1381" s="134">
        <f>Systematic[[#This Row],[SampleVariableLabel]]+100*Systematic[[#This Row],[State]]</f>
        <v>69010306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69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3P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69010001</v>
      </c>
      <c r="H1382" s="134">
        <f>Systematic[[#This Row],[SampleVariableLabel]]+100*Systematic[[#This Row],[State]]</f>
        <v>69010401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69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4S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69010002</v>
      </c>
      <c r="H1383" s="134">
        <f>Systematic[[#This Row],[SampleVariableLabel]]+100*Systematic[[#This Row],[State]]</f>
        <v>69010502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69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5U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69010003</v>
      </c>
      <c r="H1384" s="134">
        <f>Systematic[[#This Row],[SampleVariableLabel]]+100*Systematic[[#This Row],[State]]</f>
        <v>69010603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69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6Rot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69010004</v>
      </c>
      <c r="H1385" s="134">
        <f>Systematic[[#This Row],[SampleVariableLabel]]+100*Systematic[[#This Row],[State]]</f>
        <v>69010704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70</v>
      </c>
      <c r="B1386" s="1">
        <f>IF(C1386=0,IF(B1385=Protocol!$V$20,1,B1385+1),B1385)</f>
        <v>1</v>
      </c>
      <c r="C1386" s="1">
        <f>IF(C1385+1=Protocol!$V$21,0,C1385+1)</f>
        <v>0</v>
      </c>
      <c r="D1386" s="1">
        <f t="shared" si="59"/>
        <v>5</v>
      </c>
      <c r="E1386" s="1" t="str">
        <f>INDEX(Protocol[Mark],MATCH(C1386,Protocol[Step],0))</f>
        <v>1pfi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70010005</v>
      </c>
      <c r="H1386" s="134">
        <f>Systematic[[#This Row],[SampleVariableLabel]]+100*Systematic[[#This Row],[State]]</f>
        <v>70010005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70</v>
      </c>
      <c r="B1387" s="1">
        <f>IF(C1387=0,IF(B1386=Protocol!$V$20,1,B1386+1),B1386)</f>
        <v>1</v>
      </c>
      <c r="C1387" s="1">
        <f>IF(C1386+1=Protocol!$V$21,0,C1386+1)</f>
        <v>1</v>
      </c>
      <c r="D1387" s="1">
        <f t="shared" si="59"/>
        <v>6</v>
      </c>
      <c r="E1387" s="1" t="str">
        <f>INDEX(Protocol[Mark],MATCH(C1387,Protocol[Step],0))</f>
        <v>1OctM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70010006</v>
      </c>
      <c r="H1387" s="134">
        <f>Systematic[[#This Row],[SampleVariableLabel]]+100*Systematic[[#This Row],[State]]</f>
        <v>70010106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70</v>
      </c>
      <c r="B1388" s="1">
        <f>IF(C1388=0,IF(B1387=Protocol!$V$20,1,B1387+1),B1387)</f>
        <v>1</v>
      </c>
      <c r="C1388" s="1">
        <f>IF(C1387+1=Protocol!$V$21,0,C1387+1)</f>
        <v>2</v>
      </c>
      <c r="D1388" s="1">
        <f t="shared" si="59"/>
        <v>1</v>
      </c>
      <c r="E1388" s="1" t="str">
        <f>INDEX(Protocol[Mark],MATCH(C1388,Protocol[Step],0))</f>
        <v>2D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70010001</v>
      </c>
      <c r="H1388" s="134">
        <f>Systematic[[#This Row],[SampleVariableLabel]]+100*Systematic[[#This Row],[State]]</f>
        <v>70010201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70</v>
      </c>
      <c r="B1389" s="1">
        <f>IF(C1389=0,IF(B1388=Protocol!$V$20,1,B1388+1),B1388)</f>
        <v>1</v>
      </c>
      <c r="C1389" s="1">
        <f>IF(C1388+1=Protocol!$V$21,0,C1388+1)</f>
        <v>3</v>
      </c>
      <c r="D1389" s="1">
        <f t="shared" si="59"/>
        <v>2</v>
      </c>
      <c r="E1389" s="1" t="str">
        <f>INDEX(Protocol[Mark],MATCH(C1389,Protocol[Step],0))</f>
        <v>2c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70010002</v>
      </c>
      <c r="H1389" s="134">
        <f>Systematic[[#This Row],[SampleVariableLabel]]+100*Systematic[[#This Row],[State]]</f>
        <v>70010302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70</v>
      </c>
      <c r="B1390" s="1">
        <f>IF(C1390=0,IF(B1389=Protocol!$V$20,1,B1389+1),B1389)</f>
        <v>1</v>
      </c>
      <c r="C1390" s="1">
        <f>IF(C1389+1=Protocol!$V$21,0,C1389+1)</f>
        <v>4</v>
      </c>
      <c r="D1390" s="1">
        <f t="shared" si="59"/>
        <v>3</v>
      </c>
      <c r="E1390" s="1" t="str">
        <f>INDEX(Protocol[Mark],MATCH(C1390,Protocol[Step],0))</f>
        <v>3P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70010003</v>
      </c>
      <c r="H1390" s="134">
        <f>Systematic[[#This Row],[SampleVariableLabel]]+100*Systematic[[#This Row],[State]]</f>
        <v>70010403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70</v>
      </c>
      <c r="B1391" s="1">
        <f>IF(C1391=0,IF(B1390=Protocol!$V$20,1,B1390+1),B1390)</f>
        <v>1</v>
      </c>
      <c r="C1391" s="1">
        <f>IF(C1390+1=Protocol!$V$21,0,C1390+1)</f>
        <v>5</v>
      </c>
      <c r="D1391" s="1">
        <f t="shared" si="59"/>
        <v>4</v>
      </c>
      <c r="E1391" s="1" t="str">
        <f>INDEX(Protocol[Mark],MATCH(C1391,Protocol[Step],0))</f>
        <v>4S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70010004</v>
      </c>
      <c r="H1391" s="134">
        <f>Systematic[[#This Row],[SampleVariableLabel]]+100*Systematic[[#This Row],[State]]</f>
        <v>70010504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70</v>
      </c>
      <c r="B1392" s="1">
        <f>IF(C1392=0,IF(B1391=Protocol!$V$20,1,B1391+1),B1391)</f>
        <v>1</v>
      </c>
      <c r="C1392" s="1">
        <f>IF(C1391+1=Protocol!$V$21,0,C1391+1)</f>
        <v>6</v>
      </c>
      <c r="D1392" s="1">
        <f t="shared" si="59"/>
        <v>5</v>
      </c>
      <c r="E1392" s="1" t="str">
        <f>INDEX(Protocol[Mark],MATCH(C1392,Protocol[Step],0))</f>
        <v>5U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70010005</v>
      </c>
      <c r="H1392" s="134">
        <f>Systematic[[#This Row],[SampleVariableLabel]]+100*Systematic[[#This Row],[State]]</f>
        <v>70010605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70</v>
      </c>
      <c r="B1393" s="1">
        <f>IF(C1393=0,IF(B1392=Protocol!$V$20,1,B1392+1),B1392)</f>
        <v>1</v>
      </c>
      <c r="C1393" s="1">
        <f>IF(C1392+1=Protocol!$V$21,0,C1392+1)</f>
        <v>7</v>
      </c>
      <c r="D1393" s="1">
        <f t="shared" si="59"/>
        <v>6</v>
      </c>
      <c r="E1393" s="1" t="str">
        <f>INDEX(Protocol[Mark],MATCH(C1393,Protocol[Step],0))</f>
        <v>6Rot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70010006</v>
      </c>
      <c r="H1393" s="134">
        <f>Systematic[[#This Row],[SampleVariableLabel]]+100*Systematic[[#This Row],[State]]</f>
        <v>70010706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71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1pfi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71010001</v>
      </c>
      <c r="H1394" s="134">
        <f>Systematic[[#This Row],[SampleVariableLabel]]+100*Systematic[[#This Row],[State]]</f>
        <v>71010001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71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1OctM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71010002</v>
      </c>
      <c r="H1395" s="134">
        <f>Systematic[[#This Row],[SampleVariableLabel]]+100*Systematic[[#This Row],[State]]</f>
        <v>71010102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71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2D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71010003</v>
      </c>
      <c r="H1396" s="134">
        <f>Systematic[[#This Row],[SampleVariableLabel]]+100*Systematic[[#This Row],[State]]</f>
        <v>71010203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71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2c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71010004</v>
      </c>
      <c r="H1397" s="134">
        <f>Systematic[[#This Row],[SampleVariableLabel]]+100*Systematic[[#This Row],[State]]</f>
        <v>71010304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71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3P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71010005</v>
      </c>
      <c r="H1398" s="134">
        <f>Systematic[[#This Row],[SampleVariableLabel]]+100*Systematic[[#This Row],[State]]</f>
        <v>71010405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71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4S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71010006</v>
      </c>
      <c r="H1399" s="134">
        <f>Systematic[[#This Row],[SampleVariableLabel]]+100*Systematic[[#This Row],[State]]</f>
        <v>71010506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71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5U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71010001</v>
      </c>
      <c r="H1400" s="134">
        <f>Systematic[[#This Row],[SampleVariableLabel]]+100*Systematic[[#This Row],[State]]</f>
        <v>71010601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71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6Rot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71010002</v>
      </c>
      <c r="H1401" s="134">
        <f>Systematic[[#This Row],[SampleVariableLabel]]+100*Systematic[[#This Row],[State]]</f>
        <v>71010702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72</v>
      </c>
      <c r="B1402" s="1">
        <f>IF(C1402=0,IF(B1401=Protocol!$V$20,1,B1401+1),B1401)</f>
        <v>1</v>
      </c>
      <c r="C1402" s="1">
        <f>IF(C1401+1=Protocol!$V$21,0,C1401+1)</f>
        <v>0</v>
      </c>
      <c r="D1402" s="1">
        <f t="shared" si="59"/>
        <v>3</v>
      </c>
      <c r="E1402" s="1" t="str">
        <f>INDEX(Protocol[Mark],MATCH(C1402,Protocol[Step],0))</f>
        <v>1pfi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72010003</v>
      </c>
      <c r="H1402" s="134">
        <f>Systematic[[#This Row],[SampleVariableLabel]]+100*Systematic[[#This Row],[State]]</f>
        <v>72010003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72</v>
      </c>
      <c r="B1403" s="1">
        <f>IF(C1403=0,IF(B1402=Protocol!$V$20,1,B1402+1),B1402)</f>
        <v>1</v>
      </c>
      <c r="C1403" s="1">
        <f>IF(C1402+1=Protocol!$V$21,0,C1402+1)</f>
        <v>1</v>
      </c>
      <c r="D1403" s="1">
        <f t="shared" si="59"/>
        <v>4</v>
      </c>
      <c r="E1403" s="1" t="str">
        <f>INDEX(Protocol[Mark],MATCH(C1403,Protocol[Step],0))</f>
        <v>1OctM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72010004</v>
      </c>
      <c r="H1403" s="134">
        <f>Systematic[[#This Row],[SampleVariableLabel]]+100*Systematic[[#This Row],[State]]</f>
        <v>72010104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72</v>
      </c>
      <c r="B1404" s="1">
        <f>IF(C1404=0,IF(B1403=Protocol!$V$20,1,B1403+1),B1403)</f>
        <v>1</v>
      </c>
      <c r="C1404" s="1">
        <f>IF(C1403+1=Protocol!$V$21,0,C1403+1)</f>
        <v>2</v>
      </c>
      <c r="D1404" s="1">
        <f t="shared" si="59"/>
        <v>5</v>
      </c>
      <c r="E1404" s="1" t="str">
        <f>INDEX(Protocol[Mark],MATCH(C1404,Protocol[Step],0))</f>
        <v>2D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72010005</v>
      </c>
      <c r="H1404" s="134">
        <f>Systematic[[#This Row],[SampleVariableLabel]]+100*Systematic[[#This Row],[State]]</f>
        <v>72010205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72</v>
      </c>
      <c r="B1405" s="1">
        <f>IF(C1405=0,IF(B1404=Protocol!$V$20,1,B1404+1),B1404)</f>
        <v>1</v>
      </c>
      <c r="C1405" s="1">
        <f>IF(C1404+1=Protocol!$V$21,0,C1404+1)</f>
        <v>3</v>
      </c>
      <c r="D1405" s="1">
        <f t="shared" si="59"/>
        <v>6</v>
      </c>
      <c r="E1405" s="1" t="str">
        <f>INDEX(Protocol[Mark],MATCH(C1405,Protocol[Step],0))</f>
        <v>2c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72010006</v>
      </c>
      <c r="H1405" s="134">
        <f>Systematic[[#This Row],[SampleVariableLabel]]+100*Systematic[[#This Row],[State]]</f>
        <v>72010306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72</v>
      </c>
      <c r="B1406" s="1">
        <f>IF(C1406=0,IF(B1405=Protocol!$V$20,1,B1405+1),B1405)</f>
        <v>1</v>
      </c>
      <c r="C1406" s="1">
        <f>IF(C1405+1=Protocol!$V$21,0,C1405+1)</f>
        <v>4</v>
      </c>
      <c r="D1406" s="1">
        <f t="shared" si="59"/>
        <v>1</v>
      </c>
      <c r="E1406" s="1" t="str">
        <f>INDEX(Protocol[Mark],MATCH(C1406,Protocol[Step],0))</f>
        <v>3P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72010001</v>
      </c>
      <c r="H1406" s="134">
        <f>Systematic[[#This Row],[SampleVariableLabel]]+100*Systematic[[#This Row],[State]]</f>
        <v>72010401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72</v>
      </c>
      <c r="B1407" s="1">
        <f>IF(C1407=0,IF(B1406=Protocol!$V$20,1,B1406+1),B1406)</f>
        <v>1</v>
      </c>
      <c r="C1407" s="1">
        <f>IF(C1406+1=Protocol!$V$21,0,C1406+1)</f>
        <v>5</v>
      </c>
      <c r="D1407" s="1">
        <f t="shared" si="59"/>
        <v>2</v>
      </c>
      <c r="E1407" s="1" t="str">
        <f>INDEX(Protocol[Mark],MATCH(C1407,Protocol[Step],0))</f>
        <v>4S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72010002</v>
      </c>
      <c r="H1407" s="134">
        <f>Systematic[[#This Row],[SampleVariableLabel]]+100*Systematic[[#This Row],[State]]</f>
        <v>72010502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72</v>
      </c>
      <c r="B1408" s="1">
        <f>IF(C1408=0,IF(B1407=Protocol!$V$20,1,B1407+1),B1407)</f>
        <v>1</v>
      </c>
      <c r="C1408" s="1">
        <f>IF(C1407+1=Protocol!$V$21,0,C1407+1)</f>
        <v>6</v>
      </c>
      <c r="D1408" s="1">
        <f t="shared" si="59"/>
        <v>3</v>
      </c>
      <c r="E1408" s="1" t="str">
        <f>INDEX(Protocol[Mark],MATCH(C1408,Protocol[Step],0))</f>
        <v>5U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72010003</v>
      </c>
      <c r="H1408" s="134">
        <f>Systematic[[#This Row],[SampleVariableLabel]]+100*Systematic[[#This Row],[State]]</f>
        <v>72010603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72</v>
      </c>
      <c r="B1409" s="1">
        <f>IF(C1409=0,IF(B1408=Protocol!$V$20,1,B1408+1),B1408)</f>
        <v>1</v>
      </c>
      <c r="C1409" s="1">
        <f>IF(C1408+1=Protocol!$V$21,0,C1408+1)</f>
        <v>7</v>
      </c>
      <c r="D1409" s="1">
        <f t="shared" si="59"/>
        <v>4</v>
      </c>
      <c r="E1409" s="1" t="str">
        <f>INDEX(Protocol[Mark],MATCH(C1409,Protocol[Step],0))</f>
        <v>6Rot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72010004</v>
      </c>
      <c r="H1409" s="134">
        <f>Systematic[[#This Row],[SampleVariableLabel]]+100*Systematic[[#This Row],[State]]</f>
        <v>72010704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73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1pfi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73010005</v>
      </c>
      <c r="H1410" s="134">
        <f>Systematic[[#This Row],[SampleVariableLabel]]+100*Systematic[[#This Row],[State]]</f>
        <v>73010005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73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1OctM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73010006</v>
      </c>
      <c r="H1411" s="134">
        <f>Systematic[[#This Row],[SampleVariableLabel]]+100*Systematic[[#This Row],[State]]</f>
        <v>73010106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73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2D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73010001</v>
      </c>
      <c r="H1412" s="134">
        <f>Systematic[[#This Row],[SampleVariableLabel]]+100*Systematic[[#This Row],[State]]</f>
        <v>73010201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73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2c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73010002</v>
      </c>
      <c r="H1413" s="134">
        <f>Systematic[[#This Row],[SampleVariableLabel]]+100*Systematic[[#This Row],[State]]</f>
        <v>73010302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73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3P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73010003</v>
      </c>
      <c r="H1414" s="134">
        <f>Systematic[[#This Row],[SampleVariableLabel]]+100*Systematic[[#This Row],[State]]</f>
        <v>73010403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73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4S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73010004</v>
      </c>
      <c r="H1415" s="134">
        <f>Systematic[[#This Row],[SampleVariableLabel]]+100*Systematic[[#This Row],[State]]</f>
        <v>73010504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73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5U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73010005</v>
      </c>
      <c r="H1416" s="134">
        <f>Systematic[[#This Row],[SampleVariableLabel]]+100*Systematic[[#This Row],[State]]</f>
        <v>73010605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73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6Rot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73010006</v>
      </c>
      <c r="H1417" s="134">
        <f>Systematic[[#This Row],[SampleVariableLabel]]+100*Systematic[[#This Row],[State]]</f>
        <v>73010706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74</v>
      </c>
      <c r="B1418" s="1">
        <f>IF(C1418=0,IF(B1417=Protocol!$V$20,1,B1417+1),B1417)</f>
        <v>1</v>
      </c>
      <c r="C1418" s="1">
        <f>IF(C1417+1=Protocol!$V$21,0,C1417+1)</f>
        <v>0</v>
      </c>
      <c r="D1418" s="1">
        <f t="shared" si="61"/>
        <v>1</v>
      </c>
      <c r="E1418" s="1" t="str">
        <f>INDEX(Protocol[Mark],MATCH(C1418,Protocol[Step],0))</f>
        <v>1pfi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74010001</v>
      </c>
      <c r="H1418" s="134">
        <f>Systematic[[#This Row],[SampleVariableLabel]]+100*Systematic[[#This Row],[State]]</f>
        <v>74010001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74</v>
      </c>
      <c r="B1419" s="1">
        <f>IF(C1419=0,IF(B1418=Protocol!$V$20,1,B1418+1),B1418)</f>
        <v>1</v>
      </c>
      <c r="C1419" s="1">
        <f>IF(C1418+1=Protocol!$V$21,0,C1418+1)</f>
        <v>1</v>
      </c>
      <c r="D1419" s="1">
        <f t="shared" si="61"/>
        <v>2</v>
      </c>
      <c r="E1419" s="1" t="str">
        <f>INDEX(Protocol[Mark],MATCH(C1419,Protocol[Step],0))</f>
        <v>1OctM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74010002</v>
      </c>
      <c r="H1419" s="134">
        <f>Systematic[[#This Row],[SampleVariableLabel]]+100*Systematic[[#This Row],[State]]</f>
        <v>74010102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74</v>
      </c>
      <c r="B1420" s="1">
        <f>IF(C1420=0,IF(B1419=Protocol!$V$20,1,B1419+1),B1419)</f>
        <v>1</v>
      </c>
      <c r="C1420" s="1">
        <f>IF(C1419+1=Protocol!$V$21,0,C1419+1)</f>
        <v>2</v>
      </c>
      <c r="D1420" s="1">
        <f t="shared" si="61"/>
        <v>3</v>
      </c>
      <c r="E1420" s="1" t="str">
        <f>INDEX(Protocol[Mark],MATCH(C1420,Protocol[Step],0))</f>
        <v>2D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74010003</v>
      </c>
      <c r="H1420" s="134">
        <f>Systematic[[#This Row],[SampleVariableLabel]]+100*Systematic[[#This Row],[State]]</f>
        <v>74010203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74</v>
      </c>
      <c r="B1421" s="1">
        <f>IF(C1421=0,IF(B1420=Protocol!$V$20,1,B1420+1),B1420)</f>
        <v>1</v>
      </c>
      <c r="C1421" s="1">
        <f>IF(C1420+1=Protocol!$V$21,0,C1420+1)</f>
        <v>3</v>
      </c>
      <c r="D1421" s="1">
        <f t="shared" si="61"/>
        <v>4</v>
      </c>
      <c r="E1421" s="1" t="str">
        <f>INDEX(Protocol[Mark],MATCH(C1421,Protocol[Step],0))</f>
        <v>2c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74010004</v>
      </c>
      <c r="H1421" s="134">
        <f>Systematic[[#This Row],[SampleVariableLabel]]+100*Systematic[[#This Row],[State]]</f>
        <v>74010304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74</v>
      </c>
      <c r="B1422" s="1">
        <f>IF(C1422=0,IF(B1421=Protocol!$V$20,1,B1421+1),B1421)</f>
        <v>1</v>
      </c>
      <c r="C1422" s="1">
        <f>IF(C1421+1=Protocol!$V$21,0,C1421+1)</f>
        <v>4</v>
      </c>
      <c r="D1422" s="1">
        <f t="shared" si="61"/>
        <v>5</v>
      </c>
      <c r="E1422" s="1" t="str">
        <f>INDEX(Protocol[Mark],MATCH(C1422,Protocol[Step],0))</f>
        <v>3P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74010005</v>
      </c>
      <c r="H1422" s="134">
        <f>Systematic[[#This Row],[SampleVariableLabel]]+100*Systematic[[#This Row],[State]]</f>
        <v>74010405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74</v>
      </c>
      <c r="B1423" s="1">
        <f>IF(C1423=0,IF(B1422=Protocol!$V$20,1,B1422+1),B1422)</f>
        <v>1</v>
      </c>
      <c r="C1423" s="1">
        <f>IF(C1422+1=Protocol!$V$21,0,C1422+1)</f>
        <v>5</v>
      </c>
      <c r="D1423" s="1">
        <f t="shared" si="61"/>
        <v>6</v>
      </c>
      <c r="E1423" s="1" t="str">
        <f>INDEX(Protocol[Mark],MATCH(C1423,Protocol[Step],0))</f>
        <v>4S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74010006</v>
      </c>
      <c r="H1423" s="134">
        <f>Systematic[[#This Row],[SampleVariableLabel]]+100*Systematic[[#This Row],[State]]</f>
        <v>74010506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74</v>
      </c>
      <c r="B1424" s="1">
        <f>IF(C1424=0,IF(B1423=Protocol!$V$20,1,B1423+1),B1423)</f>
        <v>1</v>
      </c>
      <c r="C1424" s="1">
        <f>IF(C1423+1=Protocol!$V$21,0,C1423+1)</f>
        <v>6</v>
      </c>
      <c r="D1424" s="1">
        <f t="shared" si="61"/>
        <v>1</v>
      </c>
      <c r="E1424" s="1" t="str">
        <f>INDEX(Protocol[Mark],MATCH(C1424,Protocol[Step],0))</f>
        <v>5U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74010001</v>
      </c>
      <c r="H1424" s="134">
        <f>Systematic[[#This Row],[SampleVariableLabel]]+100*Systematic[[#This Row],[State]]</f>
        <v>74010601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74</v>
      </c>
      <c r="B1425" s="1">
        <f>IF(C1425=0,IF(B1424=Protocol!$V$20,1,B1424+1),B1424)</f>
        <v>1</v>
      </c>
      <c r="C1425" s="1">
        <f>IF(C1424+1=Protocol!$V$21,0,C1424+1)</f>
        <v>7</v>
      </c>
      <c r="D1425" s="1">
        <f t="shared" si="61"/>
        <v>2</v>
      </c>
      <c r="E1425" s="1" t="str">
        <f>INDEX(Protocol[Mark],MATCH(C1425,Protocol[Step],0))</f>
        <v>6Rot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74010002</v>
      </c>
      <c r="H1425" s="134">
        <f>Systematic[[#This Row],[SampleVariableLabel]]+100*Systematic[[#This Row],[State]]</f>
        <v>74010702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75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1pfi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75010003</v>
      </c>
      <c r="H1426" s="134">
        <f>Systematic[[#This Row],[SampleVariableLabel]]+100*Systematic[[#This Row],[State]]</f>
        <v>75010003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75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1OctM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75010004</v>
      </c>
      <c r="H1427" s="134">
        <f>Systematic[[#This Row],[SampleVariableLabel]]+100*Systematic[[#This Row],[State]]</f>
        <v>75010104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75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2D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75010005</v>
      </c>
      <c r="H1428" s="134">
        <f>Systematic[[#This Row],[SampleVariableLabel]]+100*Systematic[[#This Row],[State]]</f>
        <v>75010205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75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2c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75010006</v>
      </c>
      <c r="H1429" s="134">
        <f>Systematic[[#This Row],[SampleVariableLabel]]+100*Systematic[[#This Row],[State]]</f>
        <v>75010306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75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3P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75010001</v>
      </c>
      <c r="H1430" s="134">
        <f>Systematic[[#This Row],[SampleVariableLabel]]+100*Systematic[[#This Row],[State]]</f>
        <v>75010401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75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4S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75010002</v>
      </c>
      <c r="H1431" s="134">
        <f>Systematic[[#This Row],[SampleVariableLabel]]+100*Systematic[[#This Row],[State]]</f>
        <v>75010502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75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5U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75010003</v>
      </c>
      <c r="H1432" s="134">
        <f>Systematic[[#This Row],[SampleVariableLabel]]+100*Systematic[[#This Row],[State]]</f>
        <v>75010603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75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6Rot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75010004</v>
      </c>
      <c r="H1433" s="134">
        <f>Systematic[[#This Row],[SampleVariableLabel]]+100*Systematic[[#This Row],[State]]</f>
        <v>75010704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76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1pfi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76010005</v>
      </c>
      <c r="H1434" s="134">
        <f>Systematic[[#This Row],[SampleVariableLabel]]+100*Systematic[[#This Row],[State]]</f>
        <v>76010005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76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1OctM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76010006</v>
      </c>
      <c r="H1435" s="134">
        <f>Systematic[[#This Row],[SampleVariableLabel]]+100*Systematic[[#This Row],[State]]</f>
        <v>76010106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76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2D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76010001</v>
      </c>
      <c r="H1436" s="134">
        <f>Systematic[[#This Row],[SampleVariableLabel]]+100*Systematic[[#This Row],[State]]</f>
        <v>76010201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76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2c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76010002</v>
      </c>
      <c r="H1437" s="134">
        <f>Systematic[[#This Row],[SampleVariableLabel]]+100*Systematic[[#This Row],[State]]</f>
        <v>76010302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76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3P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76010003</v>
      </c>
      <c r="H1438" s="134">
        <f>Systematic[[#This Row],[SampleVariableLabel]]+100*Systematic[[#This Row],[State]]</f>
        <v>76010403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76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4S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76010004</v>
      </c>
      <c r="H1439" s="134">
        <f>Systematic[[#This Row],[SampleVariableLabel]]+100*Systematic[[#This Row],[State]]</f>
        <v>76010504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76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5U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76010005</v>
      </c>
      <c r="H1440" s="134">
        <f>Systematic[[#This Row],[SampleVariableLabel]]+100*Systematic[[#This Row],[State]]</f>
        <v>76010605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76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6Rot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76010006</v>
      </c>
      <c r="H1441" s="134">
        <f>Systematic[[#This Row],[SampleVariableLabel]]+100*Systematic[[#This Row],[State]]</f>
        <v>76010706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77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1pfi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77010001</v>
      </c>
      <c r="H1442" s="134">
        <f>Systematic[[#This Row],[SampleVariableLabel]]+100*Systematic[[#This Row],[State]]</f>
        <v>77010001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77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1OctM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77010002</v>
      </c>
      <c r="H1443" s="134">
        <f>Systematic[[#This Row],[SampleVariableLabel]]+100*Systematic[[#This Row],[State]]</f>
        <v>77010102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77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2D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77010003</v>
      </c>
      <c r="H1444" s="134">
        <f>Systematic[[#This Row],[SampleVariableLabel]]+100*Systematic[[#This Row],[State]]</f>
        <v>77010203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77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2c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77010004</v>
      </c>
      <c r="H1445" s="134">
        <f>Systematic[[#This Row],[SampleVariableLabel]]+100*Systematic[[#This Row],[State]]</f>
        <v>77010304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77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3P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77010005</v>
      </c>
      <c r="H1446" s="134">
        <f>Systematic[[#This Row],[SampleVariableLabel]]+100*Systematic[[#This Row],[State]]</f>
        <v>77010405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77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4S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77010006</v>
      </c>
      <c r="H1447" s="134">
        <f>Systematic[[#This Row],[SampleVariableLabel]]+100*Systematic[[#This Row],[State]]</f>
        <v>77010506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77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5U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77010001</v>
      </c>
      <c r="H1448" s="134">
        <f>Systematic[[#This Row],[SampleVariableLabel]]+100*Systematic[[#This Row],[State]]</f>
        <v>77010601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77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6Rot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77010002</v>
      </c>
      <c r="H1449" s="134">
        <f>Systematic[[#This Row],[SampleVariableLabel]]+100*Systematic[[#This Row],[State]]</f>
        <v>77010702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78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1pfi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78010003</v>
      </c>
      <c r="H1450" s="134">
        <f>Systematic[[#This Row],[SampleVariableLabel]]+100*Systematic[[#This Row],[State]]</f>
        <v>78010003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78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1OctM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78010004</v>
      </c>
      <c r="H1451" s="134">
        <f>Systematic[[#This Row],[SampleVariableLabel]]+100*Systematic[[#This Row],[State]]</f>
        <v>78010104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78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78010005</v>
      </c>
      <c r="H1452" s="134">
        <f>Systematic[[#This Row],[SampleVariableLabel]]+100*Systematic[[#This Row],[State]]</f>
        <v>78010205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78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78010006</v>
      </c>
      <c r="H1453" s="134">
        <f>Systematic[[#This Row],[SampleVariableLabel]]+100*Systematic[[#This Row],[State]]</f>
        <v>78010306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78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78010001</v>
      </c>
      <c r="H1454" s="134">
        <f>Systematic[[#This Row],[SampleVariableLabel]]+100*Systematic[[#This Row],[State]]</f>
        <v>78010401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78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4S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78010002</v>
      </c>
      <c r="H1455" s="134">
        <f>Systematic[[#This Row],[SampleVariableLabel]]+100*Systematic[[#This Row],[State]]</f>
        <v>78010502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78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5U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78010003</v>
      </c>
      <c r="H1456" s="134">
        <f>Systematic[[#This Row],[SampleVariableLabel]]+100*Systematic[[#This Row],[State]]</f>
        <v>78010603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78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6Rot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78010004</v>
      </c>
      <c r="H1457" s="134">
        <f>Systematic[[#This Row],[SampleVariableLabel]]+100*Systematic[[#This Row],[State]]</f>
        <v>78010704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79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1pfi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79010005</v>
      </c>
      <c r="H1458" s="134">
        <f>Systematic[[#This Row],[SampleVariableLabel]]+100*Systematic[[#This Row],[State]]</f>
        <v>79010005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79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1OctM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79010006</v>
      </c>
      <c r="H1459" s="134">
        <f>Systematic[[#This Row],[SampleVariableLabel]]+100*Systematic[[#This Row],[State]]</f>
        <v>79010106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79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79010001</v>
      </c>
      <c r="H1460" s="134">
        <f>Systematic[[#This Row],[SampleVariableLabel]]+100*Systematic[[#This Row],[State]]</f>
        <v>79010201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79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79010002</v>
      </c>
      <c r="H1461" s="134">
        <f>Systematic[[#This Row],[SampleVariableLabel]]+100*Systematic[[#This Row],[State]]</f>
        <v>79010302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79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3P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79010003</v>
      </c>
      <c r="H1462" s="134">
        <f>Systematic[[#This Row],[SampleVariableLabel]]+100*Systematic[[#This Row],[State]]</f>
        <v>79010403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79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4S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79010004</v>
      </c>
      <c r="H1463" s="134">
        <f>Systematic[[#This Row],[SampleVariableLabel]]+100*Systematic[[#This Row],[State]]</f>
        <v>79010504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79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5U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79010005</v>
      </c>
      <c r="H1464" s="134">
        <f>Systematic[[#This Row],[SampleVariableLabel]]+100*Systematic[[#This Row],[State]]</f>
        <v>79010605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79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6Rot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79010006</v>
      </c>
      <c r="H1465" s="134">
        <f>Systematic[[#This Row],[SampleVariableLabel]]+100*Systematic[[#This Row],[State]]</f>
        <v>79010706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80</v>
      </c>
      <c r="B1466" s="1">
        <f>IF(C1466=0,IF(B1465=Protocol!$V$20,1,B1465+1),B1465)</f>
        <v>1</v>
      </c>
      <c r="C1466" s="1">
        <f>IF(C1465+1=Protocol!$V$21,0,C1465+1)</f>
        <v>0</v>
      </c>
      <c r="D1466" s="1">
        <f t="shared" si="61"/>
        <v>1</v>
      </c>
      <c r="E1466" s="1" t="str">
        <f>INDEX(Protocol[Mark],MATCH(C1466,Protocol[Step],0))</f>
        <v>1pfi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80010001</v>
      </c>
      <c r="H1466" s="134">
        <f>Systematic[[#This Row],[SampleVariableLabel]]+100*Systematic[[#This Row],[State]]</f>
        <v>80010001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80</v>
      </c>
      <c r="B1467" s="1">
        <f>IF(C1467=0,IF(B1466=Protocol!$V$20,1,B1466+1),B1466)</f>
        <v>1</v>
      </c>
      <c r="C1467" s="1">
        <f>IF(C1466+1=Protocol!$V$21,0,C1466+1)</f>
        <v>1</v>
      </c>
      <c r="D1467" s="1">
        <f t="shared" si="61"/>
        <v>2</v>
      </c>
      <c r="E1467" s="1" t="str">
        <f>INDEX(Protocol[Mark],MATCH(C1467,Protocol[Step],0))</f>
        <v>1OctM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80010002</v>
      </c>
      <c r="H1467" s="134">
        <f>Systematic[[#This Row],[SampleVariableLabel]]+100*Systematic[[#This Row],[State]]</f>
        <v>80010102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80</v>
      </c>
      <c r="B1468" s="1">
        <f>IF(C1468=0,IF(B1467=Protocol!$V$20,1,B1467+1),B1467)</f>
        <v>1</v>
      </c>
      <c r="C1468" s="1">
        <f>IF(C1467+1=Protocol!$V$21,0,C1467+1)</f>
        <v>2</v>
      </c>
      <c r="D1468" s="1">
        <f t="shared" si="61"/>
        <v>3</v>
      </c>
      <c r="E1468" s="1" t="str">
        <f>INDEX(Protocol[Mark],MATCH(C1468,Protocol[Step],0))</f>
        <v>2D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80010003</v>
      </c>
      <c r="H1468" s="134">
        <f>Systematic[[#This Row],[SampleVariableLabel]]+100*Systematic[[#This Row],[State]]</f>
        <v>80010203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80</v>
      </c>
      <c r="B1469" s="1">
        <f>IF(C1469=0,IF(B1468=Protocol!$V$20,1,B1468+1),B1468)</f>
        <v>1</v>
      </c>
      <c r="C1469" s="1">
        <f>IF(C1468+1=Protocol!$V$21,0,C1468+1)</f>
        <v>3</v>
      </c>
      <c r="D1469" s="1">
        <f t="shared" si="61"/>
        <v>4</v>
      </c>
      <c r="E1469" s="1" t="str">
        <f>INDEX(Protocol[Mark],MATCH(C1469,Protocol[Step],0))</f>
        <v>2c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80010004</v>
      </c>
      <c r="H1469" s="134">
        <f>Systematic[[#This Row],[SampleVariableLabel]]+100*Systematic[[#This Row],[State]]</f>
        <v>80010304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80</v>
      </c>
      <c r="B1470" s="1">
        <f>IF(C1470=0,IF(B1469=Protocol!$V$20,1,B1469+1),B1469)</f>
        <v>1</v>
      </c>
      <c r="C1470" s="1">
        <f>IF(C1469+1=Protocol!$V$21,0,C1469+1)</f>
        <v>4</v>
      </c>
      <c r="D1470" s="1">
        <f t="shared" si="61"/>
        <v>5</v>
      </c>
      <c r="E1470" s="1" t="str">
        <f>INDEX(Protocol[Mark],MATCH(C1470,Protocol[Step],0))</f>
        <v>3P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80010005</v>
      </c>
      <c r="H1470" s="134">
        <f>Systematic[[#This Row],[SampleVariableLabel]]+100*Systematic[[#This Row],[State]]</f>
        <v>80010405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80</v>
      </c>
      <c r="B1471" s="1">
        <f>IF(C1471=0,IF(B1470=Protocol!$V$20,1,B1470+1),B1470)</f>
        <v>1</v>
      </c>
      <c r="C1471" s="1">
        <f>IF(C1470+1=Protocol!$V$21,0,C1470+1)</f>
        <v>5</v>
      </c>
      <c r="D1471" s="1">
        <f t="shared" si="61"/>
        <v>6</v>
      </c>
      <c r="E1471" s="1" t="str">
        <f>INDEX(Protocol[Mark],MATCH(C1471,Protocol[Step],0))</f>
        <v>4S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80010006</v>
      </c>
      <c r="H1471" s="134">
        <f>Systematic[[#This Row],[SampleVariableLabel]]+100*Systematic[[#This Row],[State]]</f>
        <v>80010506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80</v>
      </c>
      <c r="B1472" s="1">
        <f>IF(C1472=0,IF(B1471=Protocol!$V$20,1,B1471+1),B1471)</f>
        <v>1</v>
      </c>
      <c r="C1472" s="1">
        <f>IF(C1471+1=Protocol!$V$21,0,C1471+1)</f>
        <v>6</v>
      </c>
      <c r="D1472" s="1">
        <f t="shared" si="61"/>
        <v>1</v>
      </c>
      <c r="E1472" s="1" t="str">
        <f>INDEX(Protocol[Mark],MATCH(C1472,Protocol[Step],0))</f>
        <v>5U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80010001</v>
      </c>
      <c r="H1472" s="134">
        <f>Systematic[[#This Row],[SampleVariableLabel]]+100*Systematic[[#This Row],[State]]</f>
        <v>80010601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80</v>
      </c>
      <c r="B1473" s="1">
        <f>IF(C1473=0,IF(B1472=Protocol!$V$20,1,B1472+1),B1472)</f>
        <v>1</v>
      </c>
      <c r="C1473" s="1">
        <f>IF(C1472+1=Protocol!$V$21,0,C1472+1)</f>
        <v>7</v>
      </c>
      <c r="D1473" s="1">
        <f t="shared" si="61"/>
        <v>2</v>
      </c>
      <c r="E1473" s="1" t="str">
        <f>INDEX(Protocol[Mark],MATCH(C1473,Protocol[Step],0))</f>
        <v>6Rot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80010002</v>
      </c>
      <c r="H1473" s="134">
        <f>Systematic[[#This Row],[SampleVariableLabel]]+100*Systematic[[#This Row],[State]]</f>
        <v>80010702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81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1pfi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81010003</v>
      </c>
      <c r="H1474" s="134">
        <f>Systematic[[#This Row],[SampleVariableLabel]]+100*Systematic[[#This Row],[State]]</f>
        <v>81010003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81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1OctM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81010004</v>
      </c>
      <c r="H1475" s="134">
        <f>Systematic[[#This Row],[SampleVariableLabel]]+100*Systematic[[#This Row],[State]]</f>
        <v>81010104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81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2D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81010005</v>
      </c>
      <c r="H1476" s="134">
        <f>Systematic[[#This Row],[SampleVariableLabel]]+100*Systematic[[#This Row],[State]]</f>
        <v>81010205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81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2c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81010006</v>
      </c>
      <c r="H1477" s="134">
        <f>Systematic[[#This Row],[SampleVariableLabel]]+100*Systematic[[#This Row],[State]]</f>
        <v>81010306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81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3P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81010001</v>
      </c>
      <c r="H1478" s="134">
        <f>Systematic[[#This Row],[SampleVariableLabel]]+100*Systematic[[#This Row],[State]]</f>
        <v>81010401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81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4S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81010002</v>
      </c>
      <c r="H1479" s="134">
        <f>Systematic[[#This Row],[SampleVariableLabel]]+100*Systematic[[#This Row],[State]]</f>
        <v>81010502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81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5U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81010003</v>
      </c>
      <c r="H1480" s="134">
        <f>Systematic[[#This Row],[SampleVariableLabel]]+100*Systematic[[#This Row],[State]]</f>
        <v>81010603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81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6Rot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81010004</v>
      </c>
      <c r="H1481" s="134">
        <f>Systematic[[#This Row],[SampleVariableLabel]]+100*Systematic[[#This Row],[State]]</f>
        <v>81010704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82</v>
      </c>
      <c r="B1482" s="1">
        <f>IF(C1482=0,IF(B1481=Protocol!$V$20,1,B1481+1),B1481)</f>
        <v>1</v>
      </c>
      <c r="C1482" s="1">
        <f>IF(C1481+1=Protocol!$V$21,0,C1481+1)</f>
        <v>0</v>
      </c>
      <c r="D1482" s="1">
        <f t="shared" si="63"/>
        <v>5</v>
      </c>
      <c r="E1482" s="1" t="str">
        <f>INDEX(Protocol[Mark],MATCH(C1482,Protocol[Step],0))</f>
        <v>1pfi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82010005</v>
      </c>
      <c r="H1482" s="134">
        <f>Systematic[[#This Row],[SampleVariableLabel]]+100*Systematic[[#This Row],[State]]</f>
        <v>82010005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82</v>
      </c>
      <c r="B1483" s="1">
        <f>IF(C1483=0,IF(B1482=Protocol!$V$20,1,B1482+1),B1482)</f>
        <v>1</v>
      </c>
      <c r="C1483" s="1">
        <f>IF(C1482+1=Protocol!$V$21,0,C1482+1)</f>
        <v>1</v>
      </c>
      <c r="D1483" s="1">
        <f t="shared" si="63"/>
        <v>6</v>
      </c>
      <c r="E1483" s="1" t="str">
        <f>INDEX(Protocol[Mark],MATCH(C1483,Protocol[Step],0))</f>
        <v>1OctM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82010006</v>
      </c>
      <c r="H1483" s="134">
        <f>Systematic[[#This Row],[SampleVariableLabel]]+100*Systematic[[#This Row],[State]]</f>
        <v>82010106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82</v>
      </c>
      <c r="B1484" s="1">
        <f>IF(C1484=0,IF(B1483=Protocol!$V$20,1,B1483+1),B1483)</f>
        <v>1</v>
      </c>
      <c r="C1484" s="1">
        <f>IF(C1483+1=Protocol!$V$21,0,C1483+1)</f>
        <v>2</v>
      </c>
      <c r="D1484" s="1">
        <f t="shared" si="63"/>
        <v>1</v>
      </c>
      <c r="E1484" s="1" t="str">
        <f>INDEX(Protocol[Mark],MATCH(C1484,Protocol[Step],0))</f>
        <v>2D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82010001</v>
      </c>
      <c r="H1484" s="134">
        <f>Systematic[[#This Row],[SampleVariableLabel]]+100*Systematic[[#This Row],[State]]</f>
        <v>82010201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82</v>
      </c>
      <c r="B1485" s="1">
        <f>IF(C1485=0,IF(B1484=Protocol!$V$20,1,B1484+1),B1484)</f>
        <v>1</v>
      </c>
      <c r="C1485" s="1">
        <f>IF(C1484+1=Protocol!$V$21,0,C1484+1)</f>
        <v>3</v>
      </c>
      <c r="D1485" s="1">
        <f t="shared" si="63"/>
        <v>2</v>
      </c>
      <c r="E1485" s="1" t="str">
        <f>INDEX(Protocol[Mark],MATCH(C1485,Protocol[Step],0))</f>
        <v>2c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82010002</v>
      </c>
      <c r="H1485" s="134">
        <f>Systematic[[#This Row],[SampleVariableLabel]]+100*Systematic[[#This Row],[State]]</f>
        <v>82010302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82</v>
      </c>
      <c r="B1486" s="1">
        <f>IF(C1486=0,IF(B1485=Protocol!$V$20,1,B1485+1),B1485)</f>
        <v>1</v>
      </c>
      <c r="C1486" s="1">
        <f>IF(C1485+1=Protocol!$V$21,0,C1485+1)</f>
        <v>4</v>
      </c>
      <c r="D1486" s="1">
        <f t="shared" si="63"/>
        <v>3</v>
      </c>
      <c r="E1486" s="1" t="str">
        <f>INDEX(Protocol[Mark],MATCH(C1486,Protocol[Step],0))</f>
        <v>3P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82010003</v>
      </c>
      <c r="H1486" s="134">
        <f>Systematic[[#This Row],[SampleVariableLabel]]+100*Systematic[[#This Row],[State]]</f>
        <v>82010403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82</v>
      </c>
      <c r="B1487" s="1">
        <f>IF(C1487=0,IF(B1486=Protocol!$V$20,1,B1486+1),B1486)</f>
        <v>1</v>
      </c>
      <c r="C1487" s="1">
        <f>IF(C1486+1=Protocol!$V$21,0,C1486+1)</f>
        <v>5</v>
      </c>
      <c r="D1487" s="1">
        <f t="shared" si="63"/>
        <v>4</v>
      </c>
      <c r="E1487" s="1" t="str">
        <f>INDEX(Protocol[Mark],MATCH(C1487,Protocol[Step],0))</f>
        <v>4S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82010004</v>
      </c>
      <c r="H1487" s="134">
        <f>Systematic[[#This Row],[SampleVariableLabel]]+100*Systematic[[#This Row],[State]]</f>
        <v>82010504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82</v>
      </c>
      <c r="B1488" s="1">
        <f>IF(C1488=0,IF(B1487=Protocol!$V$20,1,B1487+1),B1487)</f>
        <v>1</v>
      </c>
      <c r="C1488" s="1">
        <f>IF(C1487+1=Protocol!$V$21,0,C1487+1)</f>
        <v>6</v>
      </c>
      <c r="D1488" s="1">
        <f t="shared" si="63"/>
        <v>5</v>
      </c>
      <c r="E1488" s="1" t="str">
        <f>INDEX(Protocol[Mark],MATCH(C1488,Protocol[Step],0))</f>
        <v>5U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82010005</v>
      </c>
      <c r="H1488" s="134">
        <f>Systematic[[#This Row],[SampleVariableLabel]]+100*Systematic[[#This Row],[State]]</f>
        <v>82010605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82</v>
      </c>
      <c r="B1489" s="1">
        <f>IF(C1489=0,IF(B1488=Protocol!$V$20,1,B1488+1),B1488)</f>
        <v>1</v>
      </c>
      <c r="C1489" s="1">
        <f>IF(C1488+1=Protocol!$V$21,0,C1488+1)</f>
        <v>7</v>
      </c>
      <c r="D1489" s="1">
        <f t="shared" si="63"/>
        <v>6</v>
      </c>
      <c r="E1489" s="1" t="str">
        <f>INDEX(Protocol[Mark],MATCH(C1489,Protocol[Step],0))</f>
        <v>6Rot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82010006</v>
      </c>
      <c r="H1489" s="134">
        <f>Systematic[[#This Row],[SampleVariableLabel]]+100*Systematic[[#This Row],[State]]</f>
        <v>82010706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83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1pfi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83010001</v>
      </c>
      <c r="H1490" s="134">
        <f>Systematic[[#This Row],[SampleVariableLabel]]+100*Systematic[[#This Row],[State]]</f>
        <v>83010001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83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1OctM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83010002</v>
      </c>
      <c r="H1491" s="134">
        <f>Systematic[[#This Row],[SampleVariableLabel]]+100*Systematic[[#This Row],[State]]</f>
        <v>83010102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83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2D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83010003</v>
      </c>
      <c r="H1492" s="134">
        <f>Systematic[[#This Row],[SampleVariableLabel]]+100*Systematic[[#This Row],[State]]</f>
        <v>83010203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83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2c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83010004</v>
      </c>
      <c r="H1493" s="134">
        <f>Systematic[[#This Row],[SampleVariableLabel]]+100*Systematic[[#This Row],[State]]</f>
        <v>83010304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83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3P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83010005</v>
      </c>
      <c r="H1494" s="134">
        <f>Systematic[[#This Row],[SampleVariableLabel]]+100*Systematic[[#This Row],[State]]</f>
        <v>83010405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83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4S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83010006</v>
      </c>
      <c r="H1495" s="134">
        <f>Systematic[[#This Row],[SampleVariableLabel]]+100*Systematic[[#This Row],[State]]</f>
        <v>83010506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83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5U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83010001</v>
      </c>
      <c r="H1496" s="134">
        <f>Systematic[[#This Row],[SampleVariableLabel]]+100*Systematic[[#This Row],[State]]</f>
        <v>83010601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83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6Rot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83010002</v>
      </c>
      <c r="H1497" s="134">
        <f>Systematic[[#This Row],[SampleVariableLabel]]+100*Systematic[[#This Row],[State]]</f>
        <v>83010702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84</v>
      </c>
      <c r="B1498" s="1">
        <f>IF(C1498=0,IF(B1497=Protocol!$V$20,1,B1497+1),B1497)</f>
        <v>1</v>
      </c>
      <c r="C1498" s="1">
        <f>IF(C1497+1=Protocol!$V$21,0,C1497+1)</f>
        <v>0</v>
      </c>
      <c r="D1498" s="1">
        <f t="shared" si="63"/>
        <v>3</v>
      </c>
      <c r="E1498" s="1" t="str">
        <f>INDEX(Protocol[Mark],MATCH(C1498,Protocol[Step],0))</f>
        <v>1pfi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84010003</v>
      </c>
      <c r="H1498" s="134">
        <f>Systematic[[#This Row],[SampleVariableLabel]]+100*Systematic[[#This Row],[State]]</f>
        <v>84010003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84</v>
      </c>
      <c r="B1499" s="1">
        <f>IF(C1499=0,IF(B1498=Protocol!$V$20,1,B1498+1),B1498)</f>
        <v>1</v>
      </c>
      <c r="C1499" s="1">
        <f>IF(C1498+1=Protocol!$V$21,0,C1498+1)</f>
        <v>1</v>
      </c>
      <c r="D1499" s="1">
        <f t="shared" si="63"/>
        <v>4</v>
      </c>
      <c r="E1499" s="1" t="str">
        <f>INDEX(Protocol[Mark],MATCH(C1499,Protocol[Step],0))</f>
        <v>1OctM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84010004</v>
      </c>
      <c r="H1499" s="134">
        <f>Systematic[[#This Row],[SampleVariableLabel]]+100*Systematic[[#This Row],[State]]</f>
        <v>84010104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84</v>
      </c>
      <c r="B1500" s="1">
        <f>IF(C1500=0,IF(B1499=Protocol!$V$20,1,B1499+1),B1499)</f>
        <v>1</v>
      </c>
      <c r="C1500" s="1">
        <f>IF(C1499+1=Protocol!$V$21,0,C1499+1)</f>
        <v>2</v>
      </c>
      <c r="D1500" s="1">
        <f t="shared" si="63"/>
        <v>5</v>
      </c>
      <c r="E1500" s="1" t="str">
        <f>INDEX(Protocol[Mark],MATCH(C1500,Protocol[Step],0))</f>
        <v>2D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84010005</v>
      </c>
      <c r="H1500" s="134">
        <f>Systematic[[#This Row],[SampleVariableLabel]]+100*Systematic[[#This Row],[State]]</f>
        <v>84010205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84</v>
      </c>
      <c r="B1501" s="1">
        <f>IF(C1501=0,IF(B1500=Protocol!$V$20,1,B1500+1),B1500)</f>
        <v>1</v>
      </c>
      <c r="C1501" s="1">
        <f>IF(C1500+1=Protocol!$V$21,0,C1500+1)</f>
        <v>3</v>
      </c>
      <c r="D1501" s="1">
        <f t="shared" si="63"/>
        <v>6</v>
      </c>
      <c r="E1501" s="1" t="str">
        <f>INDEX(Protocol[Mark],MATCH(C1501,Protocol[Step],0))</f>
        <v>2c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84010006</v>
      </c>
      <c r="H1501" s="134">
        <f>Systematic[[#This Row],[SampleVariableLabel]]+100*Systematic[[#This Row],[State]]</f>
        <v>84010306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84</v>
      </c>
      <c r="B1502" s="1">
        <f>IF(C1502=0,IF(B1501=Protocol!$V$20,1,B1501+1),B1501)</f>
        <v>1</v>
      </c>
      <c r="C1502" s="1">
        <f>IF(C1501+1=Protocol!$V$21,0,C1501+1)</f>
        <v>4</v>
      </c>
      <c r="D1502" s="1">
        <f t="shared" si="63"/>
        <v>1</v>
      </c>
      <c r="E1502" s="1" t="str">
        <f>INDEX(Protocol[Mark],MATCH(C1502,Protocol[Step],0))</f>
        <v>3P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84010001</v>
      </c>
      <c r="H1502" s="134">
        <f>Systematic[[#This Row],[SampleVariableLabel]]+100*Systematic[[#This Row],[State]]</f>
        <v>84010401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84</v>
      </c>
      <c r="B1503" s="1">
        <f>IF(C1503=0,IF(B1502=Protocol!$V$20,1,B1502+1),B1502)</f>
        <v>1</v>
      </c>
      <c r="C1503" s="1">
        <f>IF(C1502+1=Protocol!$V$21,0,C1502+1)</f>
        <v>5</v>
      </c>
      <c r="D1503" s="1">
        <f t="shared" si="63"/>
        <v>2</v>
      </c>
      <c r="E1503" s="1" t="str">
        <f>INDEX(Protocol[Mark],MATCH(C1503,Protocol[Step],0))</f>
        <v>4S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84010002</v>
      </c>
      <c r="H1503" s="134">
        <f>Systematic[[#This Row],[SampleVariableLabel]]+100*Systematic[[#This Row],[State]]</f>
        <v>84010502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84</v>
      </c>
      <c r="B1504" s="1">
        <f>IF(C1504=0,IF(B1503=Protocol!$V$20,1,B1503+1),B1503)</f>
        <v>1</v>
      </c>
      <c r="C1504" s="1">
        <f>IF(C1503+1=Protocol!$V$21,0,C1503+1)</f>
        <v>6</v>
      </c>
      <c r="D1504" s="1">
        <f t="shared" si="63"/>
        <v>3</v>
      </c>
      <c r="E1504" s="1" t="str">
        <f>INDEX(Protocol[Mark],MATCH(C1504,Protocol[Step],0))</f>
        <v>5U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84010003</v>
      </c>
      <c r="H1504" s="134">
        <f>Systematic[[#This Row],[SampleVariableLabel]]+100*Systematic[[#This Row],[State]]</f>
        <v>84010603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84</v>
      </c>
      <c r="B1505" s="1">
        <f>IF(C1505=0,IF(B1504=Protocol!$V$20,1,B1504+1),B1504)</f>
        <v>1</v>
      </c>
      <c r="C1505" s="1">
        <f>IF(C1504+1=Protocol!$V$21,0,C1504+1)</f>
        <v>7</v>
      </c>
      <c r="D1505" s="1">
        <f t="shared" si="63"/>
        <v>4</v>
      </c>
      <c r="E1505" s="1" t="str">
        <f>INDEX(Protocol[Mark],MATCH(C1505,Protocol[Step],0))</f>
        <v>6Rot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84010004</v>
      </c>
      <c r="H1505" s="134">
        <f>Systematic[[#This Row],[SampleVariableLabel]]+100*Systematic[[#This Row],[State]]</f>
        <v>84010704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85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1pfi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85010005</v>
      </c>
      <c r="H1506" s="134">
        <f>Systematic[[#This Row],[SampleVariableLabel]]+100*Systematic[[#This Row],[State]]</f>
        <v>85010005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85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1OctM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85010006</v>
      </c>
      <c r="H1507" s="134">
        <f>Systematic[[#This Row],[SampleVariableLabel]]+100*Systematic[[#This Row],[State]]</f>
        <v>85010106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85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2D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85010001</v>
      </c>
      <c r="H1508" s="134">
        <f>Systematic[[#This Row],[SampleVariableLabel]]+100*Systematic[[#This Row],[State]]</f>
        <v>85010201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85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2c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85010002</v>
      </c>
      <c r="H1509" s="134">
        <f>Systematic[[#This Row],[SampleVariableLabel]]+100*Systematic[[#This Row],[State]]</f>
        <v>85010302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85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3P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85010003</v>
      </c>
      <c r="H1510" s="134">
        <f>Systematic[[#This Row],[SampleVariableLabel]]+100*Systematic[[#This Row],[State]]</f>
        <v>85010403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85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4S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85010004</v>
      </c>
      <c r="H1511" s="134">
        <f>Systematic[[#This Row],[SampleVariableLabel]]+100*Systematic[[#This Row],[State]]</f>
        <v>85010504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85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5U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85010005</v>
      </c>
      <c r="H1512" s="134">
        <f>Systematic[[#This Row],[SampleVariableLabel]]+100*Systematic[[#This Row],[State]]</f>
        <v>85010605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85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6Rot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85010006</v>
      </c>
      <c r="H1513" s="134">
        <f>Systematic[[#This Row],[SampleVariableLabel]]+100*Systematic[[#This Row],[State]]</f>
        <v>85010706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86</v>
      </c>
      <c r="B1514" s="1">
        <f>IF(C1514=0,IF(B1513=Protocol!$V$20,1,B1513+1),B1513)</f>
        <v>1</v>
      </c>
      <c r="C1514" s="1">
        <f>IF(C1513+1=Protocol!$V$21,0,C1513+1)</f>
        <v>0</v>
      </c>
      <c r="D1514" s="1">
        <f t="shared" si="63"/>
        <v>1</v>
      </c>
      <c r="E1514" s="1" t="str">
        <f>INDEX(Protocol[Mark],MATCH(C1514,Protocol[Step],0))</f>
        <v>1pfi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86010001</v>
      </c>
      <c r="H1514" s="134">
        <f>Systematic[[#This Row],[SampleVariableLabel]]+100*Systematic[[#This Row],[State]]</f>
        <v>86010001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86</v>
      </c>
      <c r="B1515" s="1">
        <f>IF(C1515=0,IF(B1514=Protocol!$V$20,1,B1514+1),B1514)</f>
        <v>1</v>
      </c>
      <c r="C1515" s="1">
        <f>IF(C1514+1=Protocol!$V$21,0,C1514+1)</f>
        <v>1</v>
      </c>
      <c r="D1515" s="1">
        <f t="shared" si="63"/>
        <v>2</v>
      </c>
      <c r="E1515" s="1" t="str">
        <f>INDEX(Protocol[Mark],MATCH(C1515,Protocol[Step],0))</f>
        <v>1OctM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86010002</v>
      </c>
      <c r="H1515" s="134">
        <f>Systematic[[#This Row],[SampleVariableLabel]]+100*Systematic[[#This Row],[State]]</f>
        <v>86010102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86</v>
      </c>
      <c r="B1516" s="1">
        <f>IF(C1516=0,IF(B1515=Protocol!$V$20,1,B1515+1),B1515)</f>
        <v>1</v>
      </c>
      <c r="C1516" s="1">
        <f>IF(C1515+1=Protocol!$V$21,0,C1515+1)</f>
        <v>2</v>
      </c>
      <c r="D1516" s="1">
        <f t="shared" si="63"/>
        <v>3</v>
      </c>
      <c r="E1516" s="1" t="str">
        <f>INDEX(Protocol[Mark],MATCH(C1516,Protocol[Step],0))</f>
        <v>2D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86010003</v>
      </c>
      <c r="H1516" s="134">
        <f>Systematic[[#This Row],[SampleVariableLabel]]+100*Systematic[[#This Row],[State]]</f>
        <v>86010203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86</v>
      </c>
      <c r="B1517" s="1">
        <f>IF(C1517=0,IF(B1516=Protocol!$V$20,1,B1516+1),B1516)</f>
        <v>1</v>
      </c>
      <c r="C1517" s="1">
        <f>IF(C1516+1=Protocol!$V$21,0,C1516+1)</f>
        <v>3</v>
      </c>
      <c r="D1517" s="1">
        <f t="shared" si="63"/>
        <v>4</v>
      </c>
      <c r="E1517" s="1" t="str">
        <f>INDEX(Protocol[Mark],MATCH(C1517,Protocol[Step],0))</f>
        <v>2c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86010004</v>
      </c>
      <c r="H1517" s="134">
        <f>Systematic[[#This Row],[SampleVariableLabel]]+100*Systematic[[#This Row],[State]]</f>
        <v>86010304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86</v>
      </c>
      <c r="B1518" s="1">
        <f>IF(C1518=0,IF(B1517=Protocol!$V$20,1,B1517+1),B1517)</f>
        <v>1</v>
      </c>
      <c r="C1518" s="1">
        <f>IF(C1517+1=Protocol!$V$21,0,C1517+1)</f>
        <v>4</v>
      </c>
      <c r="D1518" s="1">
        <f t="shared" si="63"/>
        <v>5</v>
      </c>
      <c r="E1518" s="1" t="str">
        <f>INDEX(Protocol[Mark],MATCH(C1518,Protocol[Step],0))</f>
        <v>3P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86010005</v>
      </c>
      <c r="H1518" s="134">
        <f>Systematic[[#This Row],[SampleVariableLabel]]+100*Systematic[[#This Row],[State]]</f>
        <v>86010405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86</v>
      </c>
      <c r="B1519" s="1">
        <f>IF(C1519=0,IF(B1518=Protocol!$V$20,1,B1518+1),B1518)</f>
        <v>1</v>
      </c>
      <c r="C1519" s="1">
        <f>IF(C1518+1=Protocol!$V$21,0,C1518+1)</f>
        <v>5</v>
      </c>
      <c r="D1519" s="1">
        <f t="shared" si="63"/>
        <v>6</v>
      </c>
      <c r="E1519" s="1" t="str">
        <f>INDEX(Protocol[Mark],MATCH(C1519,Protocol[Step],0))</f>
        <v>4S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86010006</v>
      </c>
      <c r="H1519" s="134">
        <f>Systematic[[#This Row],[SampleVariableLabel]]+100*Systematic[[#This Row],[State]]</f>
        <v>86010506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86</v>
      </c>
      <c r="B1520" s="1">
        <f>IF(C1520=0,IF(B1519=Protocol!$V$20,1,B1519+1),B1519)</f>
        <v>1</v>
      </c>
      <c r="C1520" s="1">
        <f>IF(C1519+1=Protocol!$V$21,0,C1519+1)</f>
        <v>6</v>
      </c>
      <c r="D1520" s="1">
        <f t="shared" si="63"/>
        <v>1</v>
      </c>
      <c r="E1520" s="1" t="str">
        <f>INDEX(Protocol[Mark],MATCH(C1520,Protocol[Step],0))</f>
        <v>5U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86010001</v>
      </c>
      <c r="H1520" s="134">
        <f>Systematic[[#This Row],[SampleVariableLabel]]+100*Systematic[[#This Row],[State]]</f>
        <v>86010601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86</v>
      </c>
      <c r="B1521" s="1">
        <f>IF(C1521=0,IF(B1520=Protocol!$V$20,1,B1520+1),B1520)</f>
        <v>1</v>
      </c>
      <c r="C1521" s="1">
        <f>IF(C1520+1=Protocol!$V$21,0,C1520+1)</f>
        <v>7</v>
      </c>
      <c r="D1521" s="1">
        <f t="shared" si="63"/>
        <v>2</v>
      </c>
      <c r="E1521" s="1" t="str">
        <f>INDEX(Protocol[Mark],MATCH(C1521,Protocol[Step],0))</f>
        <v>6Rot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86010002</v>
      </c>
      <c r="H1521" s="134">
        <f>Systematic[[#This Row],[SampleVariableLabel]]+100*Systematic[[#This Row],[State]]</f>
        <v>86010702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87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1pfi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87010003</v>
      </c>
      <c r="H1522" s="134">
        <f>Systematic[[#This Row],[SampleVariableLabel]]+100*Systematic[[#This Row],[State]]</f>
        <v>87010003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87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1OctM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87010004</v>
      </c>
      <c r="H1523" s="134">
        <f>Systematic[[#This Row],[SampleVariableLabel]]+100*Systematic[[#This Row],[State]]</f>
        <v>87010104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87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2D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87010005</v>
      </c>
      <c r="H1524" s="134">
        <f>Systematic[[#This Row],[SampleVariableLabel]]+100*Systematic[[#This Row],[State]]</f>
        <v>87010205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87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2c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87010006</v>
      </c>
      <c r="H1525" s="134">
        <f>Systematic[[#This Row],[SampleVariableLabel]]+100*Systematic[[#This Row],[State]]</f>
        <v>87010306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87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3P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87010001</v>
      </c>
      <c r="H1526" s="134">
        <f>Systematic[[#This Row],[SampleVariableLabel]]+100*Systematic[[#This Row],[State]]</f>
        <v>87010401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87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4S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87010002</v>
      </c>
      <c r="H1527" s="134">
        <f>Systematic[[#This Row],[SampleVariableLabel]]+100*Systematic[[#This Row],[State]]</f>
        <v>87010502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87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5U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87010003</v>
      </c>
      <c r="H1528" s="134">
        <f>Systematic[[#This Row],[SampleVariableLabel]]+100*Systematic[[#This Row],[State]]</f>
        <v>87010603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87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6Rot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87010004</v>
      </c>
      <c r="H1529" s="134">
        <f>Systematic[[#This Row],[SampleVariableLabel]]+100*Systematic[[#This Row],[State]]</f>
        <v>87010704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88</v>
      </c>
      <c r="B1530" s="1">
        <f>IF(C1530=0,IF(B1529=Protocol!$V$20,1,B1529+1),B1529)</f>
        <v>1</v>
      </c>
      <c r="C1530" s="1">
        <f>IF(C1529+1=Protocol!$V$21,0,C1529+1)</f>
        <v>0</v>
      </c>
      <c r="D1530" s="1">
        <f t="shared" si="63"/>
        <v>5</v>
      </c>
      <c r="E1530" s="1" t="str">
        <f>INDEX(Protocol[Mark],MATCH(C1530,Protocol[Step],0))</f>
        <v>1pfi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88010005</v>
      </c>
      <c r="H1530" s="134">
        <f>Systematic[[#This Row],[SampleVariableLabel]]+100*Systematic[[#This Row],[State]]</f>
        <v>88010005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88</v>
      </c>
      <c r="B1531" s="1">
        <f>IF(C1531=0,IF(B1530=Protocol!$V$20,1,B1530+1),B1530)</f>
        <v>1</v>
      </c>
      <c r="C1531" s="1">
        <f>IF(C1530+1=Protocol!$V$21,0,C1530+1)</f>
        <v>1</v>
      </c>
      <c r="D1531" s="1">
        <f t="shared" si="63"/>
        <v>6</v>
      </c>
      <c r="E1531" s="1" t="str">
        <f>INDEX(Protocol[Mark],MATCH(C1531,Protocol[Step],0))</f>
        <v>1OctM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88010006</v>
      </c>
      <c r="H1531" s="134">
        <f>Systematic[[#This Row],[SampleVariableLabel]]+100*Systematic[[#This Row],[State]]</f>
        <v>88010106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88</v>
      </c>
      <c r="B1532" s="1">
        <f>IF(C1532=0,IF(B1531=Protocol!$V$20,1,B1531+1),B1531)</f>
        <v>1</v>
      </c>
      <c r="C1532" s="1">
        <f>IF(C1531+1=Protocol!$V$21,0,C1531+1)</f>
        <v>2</v>
      </c>
      <c r="D1532" s="1">
        <f t="shared" si="63"/>
        <v>1</v>
      </c>
      <c r="E1532" s="1" t="str">
        <f>INDEX(Protocol[Mark],MATCH(C1532,Protocol[Step],0))</f>
        <v>2D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88010001</v>
      </c>
      <c r="H1532" s="134">
        <f>Systematic[[#This Row],[SampleVariableLabel]]+100*Systematic[[#This Row],[State]]</f>
        <v>88010201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88</v>
      </c>
      <c r="B1533" s="1">
        <f>IF(C1533=0,IF(B1532=Protocol!$V$20,1,B1532+1),B1532)</f>
        <v>1</v>
      </c>
      <c r="C1533" s="1">
        <f>IF(C1532+1=Protocol!$V$21,0,C1532+1)</f>
        <v>3</v>
      </c>
      <c r="D1533" s="1">
        <f t="shared" si="63"/>
        <v>2</v>
      </c>
      <c r="E1533" s="1" t="str">
        <f>INDEX(Protocol[Mark],MATCH(C1533,Protocol[Step],0))</f>
        <v>2c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88010002</v>
      </c>
      <c r="H1533" s="134">
        <f>Systematic[[#This Row],[SampleVariableLabel]]+100*Systematic[[#This Row],[State]]</f>
        <v>88010302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88</v>
      </c>
      <c r="B1534" s="1">
        <f>IF(C1534=0,IF(B1533=Protocol!$V$20,1,B1533+1),B1533)</f>
        <v>1</v>
      </c>
      <c r="C1534" s="1">
        <f>IF(C1533+1=Protocol!$V$21,0,C1533+1)</f>
        <v>4</v>
      </c>
      <c r="D1534" s="1">
        <f t="shared" si="63"/>
        <v>3</v>
      </c>
      <c r="E1534" s="1" t="str">
        <f>INDEX(Protocol[Mark],MATCH(C1534,Protocol[Step],0))</f>
        <v>3P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88010003</v>
      </c>
      <c r="H1534" s="134">
        <f>Systematic[[#This Row],[SampleVariableLabel]]+100*Systematic[[#This Row],[State]]</f>
        <v>88010403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88</v>
      </c>
      <c r="B1535" s="1">
        <f>IF(C1535=0,IF(B1534=Protocol!$V$20,1,B1534+1),B1534)</f>
        <v>1</v>
      </c>
      <c r="C1535" s="1">
        <f>IF(C1534+1=Protocol!$V$21,0,C1534+1)</f>
        <v>5</v>
      </c>
      <c r="D1535" s="1">
        <f t="shared" si="63"/>
        <v>4</v>
      </c>
      <c r="E1535" s="1" t="str">
        <f>INDEX(Protocol[Mark],MATCH(C1535,Protocol[Step],0))</f>
        <v>4S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88010004</v>
      </c>
      <c r="H1535" s="134">
        <f>Systematic[[#This Row],[SampleVariableLabel]]+100*Systematic[[#This Row],[State]]</f>
        <v>88010504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88</v>
      </c>
      <c r="B1536" s="1">
        <f>IF(C1536=0,IF(B1535=Protocol!$V$20,1,B1535+1),B1535)</f>
        <v>1</v>
      </c>
      <c r="C1536" s="1">
        <f>IF(C1535+1=Protocol!$V$21,0,C1535+1)</f>
        <v>6</v>
      </c>
      <c r="D1536" s="1">
        <f t="shared" si="63"/>
        <v>5</v>
      </c>
      <c r="E1536" s="1" t="str">
        <f>INDEX(Protocol[Mark],MATCH(C1536,Protocol[Step],0))</f>
        <v>5U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88010005</v>
      </c>
      <c r="H1536" s="134">
        <f>Systematic[[#This Row],[SampleVariableLabel]]+100*Systematic[[#This Row],[State]]</f>
        <v>88010605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88</v>
      </c>
      <c r="B1537" s="1">
        <f>IF(C1537=0,IF(B1536=Protocol!$V$20,1,B1536+1),B1536)</f>
        <v>1</v>
      </c>
      <c r="C1537" s="1">
        <f>IF(C1536+1=Protocol!$V$21,0,C1536+1)</f>
        <v>7</v>
      </c>
      <c r="D1537" s="1">
        <f t="shared" si="63"/>
        <v>6</v>
      </c>
      <c r="E1537" s="1" t="str">
        <f>INDEX(Protocol[Mark],MATCH(C1537,Protocol[Step],0))</f>
        <v>6Rot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88010006</v>
      </c>
      <c r="H1537" s="134">
        <f>Systematic[[#This Row],[SampleVariableLabel]]+100*Systematic[[#This Row],[State]]</f>
        <v>88010706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89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1pfi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89010001</v>
      </c>
      <c r="H1538" s="134">
        <f>Systematic[[#This Row],[SampleVariableLabel]]+100*Systematic[[#This Row],[State]]</f>
        <v>89010001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89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1OctM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89010002</v>
      </c>
      <c r="H1539" s="134">
        <f>Systematic[[#This Row],[SampleVariableLabel]]+100*Systematic[[#This Row],[State]]</f>
        <v>89010102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89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2D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89010003</v>
      </c>
      <c r="H1540" s="134">
        <f>Systematic[[#This Row],[SampleVariableLabel]]+100*Systematic[[#This Row],[State]]</f>
        <v>89010203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89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2c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89010004</v>
      </c>
      <c r="H1541" s="134">
        <f>Systematic[[#This Row],[SampleVariableLabel]]+100*Systematic[[#This Row],[State]]</f>
        <v>89010304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89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3P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89010005</v>
      </c>
      <c r="H1542" s="134">
        <f>Systematic[[#This Row],[SampleVariableLabel]]+100*Systematic[[#This Row],[State]]</f>
        <v>89010405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89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4S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89010006</v>
      </c>
      <c r="H1543" s="134">
        <f>Systematic[[#This Row],[SampleVariableLabel]]+100*Systematic[[#This Row],[State]]</f>
        <v>89010506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89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5U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89010001</v>
      </c>
      <c r="H1544" s="134">
        <f>Systematic[[#This Row],[SampleVariableLabel]]+100*Systematic[[#This Row],[State]]</f>
        <v>89010601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89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6Rot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89010002</v>
      </c>
      <c r="H1545" s="134">
        <f>Systematic[[#This Row],[SampleVariableLabel]]+100*Systematic[[#This Row],[State]]</f>
        <v>89010702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90</v>
      </c>
      <c r="B1546" s="1">
        <f>IF(C1546=0,IF(B1545=Protocol!$V$20,1,B1545+1),B1545)</f>
        <v>1</v>
      </c>
      <c r="C1546" s="1">
        <f>IF(C1545+1=Protocol!$V$21,0,C1545+1)</f>
        <v>0</v>
      </c>
      <c r="D1546" s="1">
        <f t="shared" si="65"/>
        <v>3</v>
      </c>
      <c r="E1546" s="1" t="str">
        <f>INDEX(Protocol[Mark],MATCH(C1546,Protocol[Step],0))</f>
        <v>1pfi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90010003</v>
      </c>
      <c r="H1546" s="134">
        <f>Systematic[[#This Row],[SampleVariableLabel]]+100*Systematic[[#This Row],[State]]</f>
        <v>90010003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90</v>
      </c>
      <c r="B1547" s="1">
        <f>IF(C1547=0,IF(B1546=Protocol!$V$20,1,B1546+1),B1546)</f>
        <v>1</v>
      </c>
      <c r="C1547" s="1">
        <f>IF(C1546+1=Protocol!$V$21,0,C1546+1)</f>
        <v>1</v>
      </c>
      <c r="D1547" s="1">
        <f t="shared" si="65"/>
        <v>4</v>
      </c>
      <c r="E1547" s="1" t="str">
        <f>INDEX(Protocol[Mark],MATCH(C1547,Protocol[Step],0))</f>
        <v>1OctM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90010004</v>
      </c>
      <c r="H1547" s="134">
        <f>Systematic[[#This Row],[SampleVariableLabel]]+100*Systematic[[#This Row],[State]]</f>
        <v>90010104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90</v>
      </c>
      <c r="B1548" s="1">
        <f>IF(C1548=0,IF(B1547=Protocol!$V$20,1,B1547+1),B1547)</f>
        <v>1</v>
      </c>
      <c r="C1548" s="1">
        <f>IF(C1547+1=Protocol!$V$21,0,C1547+1)</f>
        <v>2</v>
      </c>
      <c r="D1548" s="1">
        <f t="shared" si="65"/>
        <v>5</v>
      </c>
      <c r="E1548" s="1" t="str">
        <f>INDEX(Protocol[Mark],MATCH(C1548,Protocol[Step],0))</f>
        <v>2D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90010005</v>
      </c>
      <c r="H1548" s="134">
        <f>Systematic[[#This Row],[SampleVariableLabel]]+100*Systematic[[#This Row],[State]]</f>
        <v>90010205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90</v>
      </c>
      <c r="B1549" s="1">
        <f>IF(C1549=0,IF(B1548=Protocol!$V$20,1,B1548+1),B1548)</f>
        <v>1</v>
      </c>
      <c r="C1549" s="1">
        <f>IF(C1548+1=Protocol!$V$21,0,C1548+1)</f>
        <v>3</v>
      </c>
      <c r="D1549" s="1">
        <f t="shared" si="65"/>
        <v>6</v>
      </c>
      <c r="E1549" s="1" t="str">
        <f>INDEX(Protocol[Mark],MATCH(C1549,Protocol[Step],0))</f>
        <v>2c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90010006</v>
      </c>
      <c r="H1549" s="134">
        <f>Systematic[[#This Row],[SampleVariableLabel]]+100*Systematic[[#This Row],[State]]</f>
        <v>90010306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90</v>
      </c>
      <c r="B1550" s="1">
        <f>IF(C1550=0,IF(B1549=Protocol!$V$20,1,B1549+1),B1549)</f>
        <v>1</v>
      </c>
      <c r="C1550" s="1">
        <f>IF(C1549+1=Protocol!$V$21,0,C1549+1)</f>
        <v>4</v>
      </c>
      <c r="D1550" s="1">
        <f t="shared" si="65"/>
        <v>1</v>
      </c>
      <c r="E1550" s="1" t="str">
        <f>INDEX(Protocol[Mark],MATCH(C1550,Protocol[Step],0))</f>
        <v>3P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90010001</v>
      </c>
      <c r="H1550" s="134">
        <f>Systematic[[#This Row],[SampleVariableLabel]]+100*Systematic[[#This Row],[State]]</f>
        <v>90010401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90</v>
      </c>
      <c r="B1551" s="1">
        <f>IF(C1551=0,IF(B1550=Protocol!$V$20,1,B1550+1),B1550)</f>
        <v>1</v>
      </c>
      <c r="C1551" s="1">
        <f>IF(C1550+1=Protocol!$V$21,0,C1550+1)</f>
        <v>5</v>
      </c>
      <c r="D1551" s="1">
        <f t="shared" si="65"/>
        <v>2</v>
      </c>
      <c r="E1551" s="1" t="str">
        <f>INDEX(Protocol[Mark],MATCH(C1551,Protocol[Step],0))</f>
        <v>4S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90010002</v>
      </c>
      <c r="H1551" s="134">
        <f>Systematic[[#This Row],[SampleVariableLabel]]+100*Systematic[[#This Row],[State]]</f>
        <v>90010502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90</v>
      </c>
      <c r="B1552" s="1">
        <f>IF(C1552=0,IF(B1551=Protocol!$V$20,1,B1551+1),B1551)</f>
        <v>1</v>
      </c>
      <c r="C1552" s="1">
        <f>IF(C1551+1=Protocol!$V$21,0,C1551+1)</f>
        <v>6</v>
      </c>
      <c r="D1552" s="1">
        <f t="shared" si="65"/>
        <v>3</v>
      </c>
      <c r="E1552" s="1" t="str">
        <f>INDEX(Protocol[Mark],MATCH(C1552,Protocol[Step],0))</f>
        <v>5U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90010003</v>
      </c>
      <c r="H1552" s="134">
        <f>Systematic[[#This Row],[SampleVariableLabel]]+100*Systematic[[#This Row],[State]]</f>
        <v>90010603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90</v>
      </c>
      <c r="B1553" s="1">
        <f>IF(C1553=0,IF(B1552=Protocol!$V$20,1,B1552+1),B1552)</f>
        <v>1</v>
      </c>
      <c r="C1553" s="1">
        <f>IF(C1552+1=Protocol!$V$21,0,C1552+1)</f>
        <v>7</v>
      </c>
      <c r="D1553" s="1">
        <f t="shared" si="65"/>
        <v>4</v>
      </c>
      <c r="E1553" s="1" t="str">
        <f>INDEX(Protocol[Mark],MATCH(C1553,Protocol[Step],0))</f>
        <v>6Rot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90010004</v>
      </c>
      <c r="H1553" s="134">
        <f>Systematic[[#This Row],[SampleVariableLabel]]+100*Systematic[[#This Row],[State]]</f>
        <v>90010704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91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1pfi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91010005</v>
      </c>
      <c r="H1554" s="134">
        <f>Systematic[[#This Row],[SampleVariableLabel]]+100*Systematic[[#This Row],[State]]</f>
        <v>91010005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91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1OctM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91010006</v>
      </c>
      <c r="H1555" s="134">
        <f>Systematic[[#This Row],[SampleVariableLabel]]+100*Systematic[[#This Row],[State]]</f>
        <v>91010106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91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91010001</v>
      </c>
      <c r="H1556" s="134">
        <f>Systematic[[#This Row],[SampleVariableLabel]]+100*Systematic[[#This Row],[State]]</f>
        <v>91010201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91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2c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91010002</v>
      </c>
      <c r="H1557" s="134">
        <f>Systematic[[#This Row],[SampleVariableLabel]]+100*Systematic[[#This Row],[State]]</f>
        <v>91010302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91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91010003</v>
      </c>
      <c r="H1558" s="134">
        <f>Systematic[[#This Row],[SampleVariableLabel]]+100*Systematic[[#This Row],[State]]</f>
        <v>91010403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91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4S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91010004</v>
      </c>
      <c r="H1559" s="134">
        <f>Systematic[[#This Row],[SampleVariableLabel]]+100*Systematic[[#This Row],[State]]</f>
        <v>91010504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91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5U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91010005</v>
      </c>
      <c r="H1560" s="134">
        <f>Systematic[[#This Row],[SampleVariableLabel]]+100*Systematic[[#This Row],[State]]</f>
        <v>91010605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91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6Rot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91010006</v>
      </c>
      <c r="H1561" s="134">
        <f>Systematic[[#This Row],[SampleVariableLabel]]+100*Systematic[[#This Row],[State]]</f>
        <v>91010706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92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92010001</v>
      </c>
      <c r="H1562" s="134">
        <f>Systematic[[#This Row],[SampleVariableLabel]]+100*Systematic[[#This Row],[State]]</f>
        <v>92010001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92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1OctM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92010002</v>
      </c>
      <c r="H1563" s="134">
        <f>Systematic[[#This Row],[SampleVariableLabel]]+100*Systematic[[#This Row],[State]]</f>
        <v>92010102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92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92010003</v>
      </c>
      <c r="H1564" s="134">
        <f>Systematic[[#This Row],[SampleVariableLabel]]+100*Systematic[[#This Row],[State]]</f>
        <v>92010203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92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92010004</v>
      </c>
      <c r="H1565" s="134">
        <f>Systematic[[#This Row],[SampleVariableLabel]]+100*Systematic[[#This Row],[State]]</f>
        <v>92010304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92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3P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92010005</v>
      </c>
      <c r="H1566" s="134">
        <f>Systematic[[#This Row],[SampleVariableLabel]]+100*Systematic[[#This Row],[State]]</f>
        <v>92010405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92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4S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92010006</v>
      </c>
      <c r="H1567" s="134">
        <f>Systematic[[#This Row],[SampleVariableLabel]]+100*Systematic[[#This Row],[State]]</f>
        <v>92010506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92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5U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92010001</v>
      </c>
      <c r="H1568" s="134">
        <f>Systematic[[#This Row],[SampleVariableLabel]]+100*Systematic[[#This Row],[State]]</f>
        <v>92010601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92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6Rot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92010002</v>
      </c>
      <c r="H1569" s="134">
        <f>Systematic[[#This Row],[SampleVariableLabel]]+100*Systematic[[#This Row],[State]]</f>
        <v>92010702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93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1pfi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93010003</v>
      </c>
      <c r="H1570" s="134">
        <f>Systematic[[#This Row],[SampleVariableLabel]]+100*Systematic[[#This Row],[State]]</f>
        <v>93010003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93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1OctM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93010004</v>
      </c>
      <c r="H1571" s="134">
        <f>Systematic[[#This Row],[SampleVariableLabel]]+100*Systematic[[#This Row],[State]]</f>
        <v>93010104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93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2D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93010005</v>
      </c>
      <c r="H1572" s="134">
        <f>Systematic[[#This Row],[SampleVariableLabel]]+100*Systematic[[#This Row],[State]]</f>
        <v>93010205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93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2c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93010006</v>
      </c>
      <c r="H1573" s="134">
        <f>Systematic[[#This Row],[SampleVariableLabel]]+100*Systematic[[#This Row],[State]]</f>
        <v>93010306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93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3P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93010001</v>
      </c>
      <c r="H1574" s="134">
        <f>Systematic[[#This Row],[SampleVariableLabel]]+100*Systematic[[#This Row],[State]]</f>
        <v>93010401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93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4S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93010002</v>
      </c>
      <c r="H1575" s="134">
        <f>Systematic[[#This Row],[SampleVariableLabel]]+100*Systematic[[#This Row],[State]]</f>
        <v>93010502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93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5U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93010003</v>
      </c>
      <c r="H1576" s="134">
        <f>Systematic[[#This Row],[SampleVariableLabel]]+100*Systematic[[#This Row],[State]]</f>
        <v>93010603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93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6Rot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93010004</v>
      </c>
      <c r="H1577" s="134">
        <f>Systematic[[#This Row],[SampleVariableLabel]]+100*Systematic[[#This Row],[State]]</f>
        <v>93010704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94</v>
      </c>
      <c r="B1578" s="1">
        <f>IF(C1578=0,IF(B1577=Protocol!$V$20,1,B1577+1),B1577)</f>
        <v>1</v>
      </c>
      <c r="C1578" s="1">
        <f>IF(C1577+1=Protocol!$V$21,0,C1577+1)</f>
        <v>0</v>
      </c>
      <c r="D1578" s="1">
        <f t="shared" si="65"/>
        <v>5</v>
      </c>
      <c r="E1578" s="1" t="str">
        <f>INDEX(Protocol[Mark],MATCH(C1578,Protocol[Step],0))</f>
        <v>1pfi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94010005</v>
      </c>
      <c r="H1578" s="134">
        <f>Systematic[[#This Row],[SampleVariableLabel]]+100*Systematic[[#This Row],[State]]</f>
        <v>94010005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94</v>
      </c>
      <c r="B1579" s="1">
        <f>IF(C1579=0,IF(B1578=Protocol!$V$20,1,B1578+1),B1578)</f>
        <v>1</v>
      </c>
      <c r="C1579" s="1">
        <f>IF(C1578+1=Protocol!$V$21,0,C1578+1)</f>
        <v>1</v>
      </c>
      <c r="D1579" s="1">
        <f t="shared" si="65"/>
        <v>6</v>
      </c>
      <c r="E1579" s="1" t="str">
        <f>INDEX(Protocol[Mark],MATCH(C1579,Protocol[Step],0))</f>
        <v>1OctM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94010006</v>
      </c>
      <c r="H1579" s="134">
        <f>Systematic[[#This Row],[SampleVariableLabel]]+100*Systematic[[#This Row],[State]]</f>
        <v>94010106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94</v>
      </c>
      <c r="B1580" s="1">
        <f>IF(C1580=0,IF(B1579=Protocol!$V$20,1,B1579+1),B1579)</f>
        <v>1</v>
      </c>
      <c r="C1580" s="1">
        <f>IF(C1579+1=Protocol!$V$21,0,C1579+1)</f>
        <v>2</v>
      </c>
      <c r="D1580" s="1">
        <f t="shared" si="65"/>
        <v>1</v>
      </c>
      <c r="E1580" s="1" t="str">
        <f>INDEX(Protocol[Mark],MATCH(C1580,Protocol[Step],0))</f>
        <v>2D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94010001</v>
      </c>
      <c r="H1580" s="134">
        <f>Systematic[[#This Row],[SampleVariableLabel]]+100*Systematic[[#This Row],[State]]</f>
        <v>94010201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94</v>
      </c>
      <c r="B1581" s="1">
        <f>IF(C1581=0,IF(B1580=Protocol!$V$20,1,B1580+1),B1580)</f>
        <v>1</v>
      </c>
      <c r="C1581" s="1">
        <f>IF(C1580+1=Protocol!$V$21,0,C1580+1)</f>
        <v>3</v>
      </c>
      <c r="D1581" s="1">
        <f t="shared" si="65"/>
        <v>2</v>
      </c>
      <c r="E1581" s="1" t="str">
        <f>INDEX(Protocol[Mark],MATCH(C1581,Protocol[Step],0))</f>
        <v>2c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94010002</v>
      </c>
      <c r="H1581" s="134">
        <f>Systematic[[#This Row],[SampleVariableLabel]]+100*Systematic[[#This Row],[State]]</f>
        <v>94010302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94</v>
      </c>
      <c r="B1582" s="1">
        <f>IF(C1582=0,IF(B1581=Protocol!$V$20,1,B1581+1),B1581)</f>
        <v>1</v>
      </c>
      <c r="C1582" s="1">
        <f>IF(C1581+1=Protocol!$V$21,0,C1581+1)</f>
        <v>4</v>
      </c>
      <c r="D1582" s="1">
        <f t="shared" si="65"/>
        <v>3</v>
      </c>
      <c r="E1582" s="1" t="str">
        <f>INDEX(Protocol[Mark],MATCH(C1582,Protocol[Step],0))</f>
        <v>3P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94010003</v>
      </c>
      <c r="H1582" s="134">
        <f>Systematic[[#This Row],[SampleVariableLabel]]+100*Systematic[[#This Row],[State]]</f>
        <v>94010403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94</v>
      </c>
      <c r="B1583" s="1">
        <f>IF(C1583=0,IF(B1582=Protocol!$V$20,1,B1582+1),B1582)</f>
        <v>1</v>
      </c>
      <c r="C1583" s="1">
        <f>IF(C1582+1=Protocol!$V$21,0,C1582+1)</f>
        <v>5</v>
      </c>
      <c r="D1583" s="1">
        <f t="shared" si="65"/>
        <v>4</v>
      </c>
      <c r="E1583" s="1" t="str">
        <f>INDEX(Protocol[Mark],MATCH(C1583,Protocol[Step],0))</f>
        <v>4S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94010004</v>
      </c>
      <c r="H1583" s="134">
        <f>Systematic[[#This Row],[SampleVariableLabel]]+100*Systematic[[#This Row],[State]]</f>
        <v>94010504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94</v>
      </c>
      <c r="B1584" s="1">
        <f>IF(C1584=0,IF(B1583=Protocol!$V$20,1,B1583+1),B1583)</f>
        <v>1</v>
      </c>
      <c r="C1584" s="1">
        <f>IF(C1583+1=Protocol!$V$21,0,C1583+1)</f>
        <v>6</v>
      </c>
      <c r="D1584" s="1">
        <f t="shared" si="65"/>
        <v>5</v>
      </c>
      <c r="E1584" s="1" t="str">
        <f>INDEX(Protocol[Mark],MATCH(C1584,Protocol[Step],0))</f>
        <v>5U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94010005</v>
      </c>
      <c r="H1584" s="134">
        <f>Systematic[[#This Row],[SampleVariableLabel]]+100*Systematic[[#This Row],[State]]</f>
        <v>94010605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94</v>
      </c>
      <c r="B1585" s="1">
        <f>IF(C1585=0,IF(B1584=Protocol!$V$20,1,B1584+1),B1584)</f>
        <v>1</v>
      </c>
      <c r="C1585" s="1">
        <f>IF(C1584+1=Protocol!$V$21,0,C1584+1)</f>
        <v>7</v>
      </c>
      <c r="D1585" s="1">
        <f t="shared" si="65"/>
        <v>6</v>
      </c>
      <c r="E1585" s="1" t="str">
        <f>INDEX(Protocol[Mark],MATCH(C1585,Protocol[Step],0))</f>
        <v>6Rot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94010006</v>
      </c>
      <c r="H1585" s="134">
        <f>Systematic[[#This Row],[SampleVariableLabel]]+100*Systematic[[#This Row],[State]]</f>
        <v>94010706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95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1pfi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95010001</v>
      </c>
      <c r="H1586" s="134">
        <f>Systematic[[#This Row],[SampleVariableLabel]]+100*Systematic[[#This Row],[State]]</f>
        <v>95010001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95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1OctM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95010002</v>
      </c>
      <c r="H1587" s="134">
        <f>Systematic[[#This Row],[SampleVariableLabel]]+100*Systematic[[#This Row],[State]]</f>
        <v>95010102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95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2D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95010003</v>
      </c>
      <c r="H1588" s="134">
        <f>Systematic[[#This Row],[SampleVariableLabel]]+100*Systematic[[#This Row],[State]]</f>
        <v>95010203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95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2c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95010004</v>
      </c>
      <c r="H1589" s="134">
        <f>Systematic[[#This Row],[SampleVariableLabel]]+100*Systematic[[#This Row],[State]]</f>
        <v>95010304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95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3P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95010005</v>
      </c>
      <c r="H1590" s="134">
        <f>Systematic[[#This Row],[SampleVariableLabel]]+100*Systematic[[#This Row],[State]]</f>
        <v>95010405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95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4S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95010006</v>
      </c>
      <c r="H1591" s="134">
        <f>Systematic[[#This Row],[SampleVariableLabel]]+100*Systematic[[#This Row],[State]]</f>
        <v>95010506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95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5U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95010001</v>
      </c>
      <c r="H1592" s="134">
        <f>Systematic[[#This Row],[SampleVariableLabel]]+100*Systematic[[#This Row],[State]]</f>
        <v>95010601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95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6Rot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95010002</v>
      </c>
      <c r="H1593" s="134">
        <f>Systematic[[#This Row],[SampleVariableLabel]]+100*Systematic[[#This Row],[State]]</f>
        <v>95010702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96</v>
      </c>
      <c r="B1594" s="1">
        <f>IF(C1594=0,IF(B1593=Protocol!$V$20,1,B1593+1),B1593)</f>
        <v>1</v>
      </c>
      <c r="C1594" s="1">
        <f>IF(C1593+1=Protocol!$V$21,0,C1593+1)</f>
        <v>0</v>
      </c>
      <c r="D1594" s="1">
        <f t="shared" si="65"/>
        <v>3</v>
      </c>
      <c r="E1594" s="1" t="str">
        <f>INDEX(Protocol[Mark],MATCH(C1594,Protocol[Step],0))</f>
        <v>1pfi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96010003</v>
      </c>
      <c r="H1594" s="134">
        <f>Systematic[[#This Row],[SampleVariableLabel]]+100*Systematic[[#This Row],[State]]</f>
        <v>96010003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96</v>
      </c>
      <c r="B1595" s="1">
        <f>IF(C1595=0,IF(B1594=Protocol!$V$20,1,B1594+1),B1594)</f>
        <v>1</v>
      </c>
      <c r="C1595" s="1">
        <f>IF(C1594+1=Protocol!$V$21,0,C1594+1)</f>
        <v>1</v>
      </c>
      <c r="D1595" s="1">
        <f t="shared" si="65"/>
        <v>4</v>
      </c>
      <c r="E1595" s="1" t="str">
        <f>INDEX(Protocol[Mark],MATCH(C1595,Protocol[Step],0))</f>
        <v>1OctM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96010004</v>
      </c>
      <c r="H1595" s="134">
        <f>Systematic[[#This Row],[SampleVariableLabel]]+100*Systematic[[#This Row],[State]]</f>
        <v>96010104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96</v>
      </c>
      <c r="B1596" s="1">
        <f>IF(C1596=0,IF(B1595=Protocol!$V$20,1,B1595+1),B1595)</f>
        <v>1</v>
      </c>
      <c r="C1596" s="1">
        <f>IF(C1595+1=Protocol!$V$21,0,C1595+1)</f>
        <v>2</v>
      </c>
      <c r="D1596" s="1">
        <f t="shared" si="65"/>
        <v>5</v>
      </c>
      <c r="E1596" s="1" t="str">
        <f>INDEX(Protocol[Mark],MATCH(C1596,Protocol[Step],0))</f>
        <v>2D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96010005</v>
      </c>
      <c r="H1596" s="134">
        <f>Systematic[[#This Row],[SampleVariableLabel]]+100*Systematic[[#This Row],[State]]</f>
        <v>96010205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96</v>
      </c>
      <c r="B1597" s="1">
        <f>IF(C1597=0,IF(B1596=Protocol!$V$20,1,B1596+1),B1596)</f>
        <v>1</v>
      </c>
      <c r="C1597" s="1">
        <f>IF(C1596+1=Protocol!$V$21,0,C1596+1)</f>
        <v>3</v>
      </c>
      <c r="D1597" s="1">
        <f t="shared" si="65"/>
        <v>6</v>
      </c>
      <c r="E1597" s="1" t="str">
        <f>INDEX(Protocol[Mark],MATCH(C1597,Protocol[Step],0))</f>
        <v>2c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96010006</v>
      </c>
      <c r="H1597" s="134">
        <f>Systematic[[#This Row],[SampleVariableLabel]]+100*Systematic[[#This Row],[State]]</f>
        <v>96010306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96</v>
      </c>
      <c r="B1598" s="1">
        <f>IF(C1598=0,IF(B1597=Protocol!$V$20,1,B1597+1),B1597)</f>
        <v>1</v>
      </c>
      <c r="C1598" s="1">
        <f>IF(C1597+1=Protocol!$V$21,0,C1597+1)</f>
        <v>4</v>
      </c>
      <c r="D1598" s="1">
        <f t="shared" si="65"/>
        <v>1</v>
      </c>
      <c r="E1598" s="1" t="str">
        <f>INDEX(Protocol[Mark],MATCH(C1598,Protocol[Step],0))</f>
        <v>3P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96010001</v>
      </c>
      <c r="H1598" s="134">
        <f>Systematic[[#This Row],[SampleVariableLabel]]+100*Systematic[[#This Row],[State]]</f>
        <v>96010401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96</v>
      </c>
      <c r="B1599" s="1">
        <f>IF(C1599=0,IF(B1598=Protocol!$V$20,1,B1598+1),B1598)</f>
        <v>1</v>
      </c>
      <c r="C1599" s="1">
        <f>IF(C1598+1=Protocol!$V$21,0,C1598+1)</f>
        <v>5</v>
      </c>
      <c r="D1599" s="1">
        <f t="shared" si="65"/>
        <v>2</v>
      </c>
      <c r="E1599" s="1" t="str">
        <f>INDEX(Protocol[Mark],MATCH(C1599,Protocol[Step],0))</f>
        <v>4S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96010002</v>
      </c>
      <c r="H1599" s="134">
        <f>Systematic[[#This Row],[SampleVariableLabel]]+100*Systematic[[#This Row],[State]]</f>
        <v>96010502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96</v>
      </c>
      <c r="B1600" s="1">
        <f>IF(C1600=0,IF(B1599=Protocol!$V$20,1,B1599+1),B1599)</f>
        <v>1</v>
      </c>
      <c r="C1600" s="1">
        <f>IF(C1599+1=Protocol!$V$21,0,C1599+1)</f>
        <v>6</v>
      </c>
      <c r="D1600" s="1">
        <f t="shared" si="65"/>
        <v>3</v>
      </c>
      <c r="E1600" s="1" t="str">
        <f>INDEX(Protocol[Mark],MATCH(C1600,Protocol[Step],0))</f>
        <v>5U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96010003</v>
      </c>
      <c r="H1600" s="134">
        <f>Systematic[[#This Row],[SampleVariableLabel]]+100*Systematic[[#This Row],[State]]</f>
        <v>96010603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96</v>
      </c>
      <c r="B1601" s="1">
        <f>IF(C1601=0,IF(B1600=Protocol!$V$20,1,B1600+1),B1600)</f>
        <v>1</v>
      </c>
      <c r="C1601" s="1">
        <f>IF(C1600+1=Protocol!$V$21,0,C1600+1)</f>
        <v>7</v>
      </c>
      <c r="D1601" s="1">
        <f t="shared" si="65"/>
        <v>4</v>
      </c>
      <c r="E1601" s="1" t="str">
        <f>INDEX(Protocol[Mark],MATCH(C1601,Protocol[Step],0))</f>
        <v>6Rot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96010004</v>
      </c>
      <c r="H1601" s="134">
        <f>Systematic[[#This Row],[SampleVariableLabel]]+100*Systematic[[#This Row],[State]]</f>
        <v>96010704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97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1pfi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97010005</v>
      </c>
      <c r="H1602" s="134">
        <f>Systematic[[#This Row],[SampleVariableLabel]]+100*Systematic[[#This Row],[State]]</f>
        <v>97010005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97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1OctM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97010006</v>
      </c>
      <c r="H1603" s="134">
        <f>Systematic[[#This Row],[SampleVariableLabel]]+100*Systematic[[#This Row],[State]]</f>
        <v>97010106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97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2D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97010001</v>
      </c>
      <c r="H1604" s="134">
        <f>Systematic[[#This Row],[SampleVariableLabel]]+100*Systematic[[#This Row],[State]]</f>
        <v>97010201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97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2c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97010002</v>
      </c>
      <c r="H1605" s="134">
        <f>Systematic[[#This Row],[SampleVariableLabel]]+100*Systematic[[#This Row],[State]]</f>
        <v>97010302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97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3P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97010003</v>
      </c>
      <c r="H1606" s="134">
        <f>Systematic[[#This Row],[SampleVariableLabel]]+100*Systematic[[#This Row],[State]]</f>
        <v>97010403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97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4S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97010004</v>
      </c>
      <c r="H1607" s="134">
        <f>Systematic[[#This Row],[SampleVariableLabel]]+100*Systematic[[#This Row],[State]]</f>
        <v>97010504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97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5U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97010005</v>
      </c>
      <c r="H1608" s="134">
        <f>Systematic[[#This Row],[SampleVariableLabel]]+100*Systematic[[#This Row],[State]]</f>
        <v>97010605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97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6Rot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97010006</v>
      </c>
      <c r="H1609" s="134">
        <f>Systematic[[#This Row],[SampleVariableLabel]]+100*Systematic[[#This Row],[State]]</f>
        <v>97010706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98</v>
      </c>
      <c r="B1610" s="1">
        <f>IF(C1610=0,IF(B1609=Protocol!$V$20,1,B1609+1),B1609)</f>
        <v>1</v>
      </c>
      <c r="C1610" s="1">
        <f>IF(C1609+1=Protocol!$V$21,0,C1609+1)</f>
        <v>0</v>
      </c>
      <c r="D1610" s="1">
        <f t="shared" si="67"/>
        <v>1</v>
      </c>
      <c r="E1610" s="1" t="str">
        <f>INDEX(Protocol[Mark],MATCH(C1610,Protocol[Step],0))</f>
        <v>1pfi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98010001</v>
      </c>
      <c r="H1610" s="134">
        <f>Systematic[[#This Row],[SampleVariableLabel]]+100*Systematic[[#This Row],[State]]</f>
        <v>98010001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98</v>
      </c>
      <c r="B1611" s="1">
        <f>IF(C1611=0,IF(B1610=Protocol!$V$20,1,B1610+1),B1610)</f>
        <v>1</v>
      </c>
      <c r="C1611" s="1">
        <f>IF(C1610+1=Protocol!$V$21,0,C1610+1)</f>
        <v>1</v>
      </c>
      <c r="D1611" s="1">
        <f t="shared" si="67"/>
        <v>2</v>
      </c>
      <c r="E1611" s="1" t="str">
        <f>INDEX(Protocol[Mark],MATCH(C1611,Protocol[Step],0))</f>
        <v>1OctM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98010002</v>
      </c>
      <c r="H1611" s="134">
        <f>Systematic[[#This Row],[SampleVariableLabel]]+100*Systematic[[#This Row],[State]]</f>
        <v>98010102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98</v>
      </c>
      <c r="B1612" s="1">
        <f>IF(C1612=0,IF(B1611=Protocol!$V$20,1,B1611+1),B1611)</f>
        <v>1</v>
      </c>
      <c r="C1612" s="1">
        <f>IF(C1611+1=Protocol!$V$21,0,C1611+1)</f>
        <v>2</v>
      </c>
      <c r="D1612" s="1">
        <f t="shared" si="67"/>
        <v>3</v>
      </c>
      <c r="E1612" s="1" t="str">
        <f>INDEX(Protocol[Mark],MATCH(C1612,Protocol[Step],0))</f>
        <v>2D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98010003</v>
      </c>
      <c r="H1612" s="134">
        <f>Systematic[[#This Row],[SampleVariableLabel]]+100*Systematic[[#This Row],[State]]</f>
        <v>98010203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98</v>
      </c>
      <c r="B1613" s="1">
        <f>IF(C1613=0,IF(B1612=Protocol!$V$20,1,B1612+1),B1612)</f>
        <v>1</v>
      </c>
      <c r="C1613" s="1">
        <f>IF(C1612+1=Protocol!$V$21,0,C1612+1)</f>
        <v>3</v>
      </c>
      <c r="D1613" s="1">
        <f t="shared" si="67"/>
        <v>4</v>
      </c>
      <c r="E1613" s="1" t="str">
        <f>INDEX(Protocol[Mark],MATCH(C1613,Protocol[Step],0))</f>
        <v>2c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98010004</v>
      </c>
      <c r="H1613" s="134">
        <f>Systematic[[#This Row],[SampleVariableLabel]]+100*Systematic[[#This Row],[State]]</f>
        <v>98010304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98</v>
      </c>
      <c r="B1614" s="1">
        <f>IF(C1614=0,IF(B1613=Protocol!$V$20,1,B1613+1),B1613)</f>
        <v>1</v>
      </c>
      <c r="C1614" s="1">
        <f>IF(C1613+1=Protocol!$V$21,0,C1613+1)</f>
        <v>4</v>
      </c>
      <c r="D1614" s="1">
        <f t="shared" si="67"/>
        <v>5</v>
      </c>
      <c r="E1614" s="1" t="str">
        <f>INDEX(Protocol[Mark],MATCH(C1614,Protocol[Step],0))</f>
        <v>3P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98010005</v>
      </c>
      <c r="H1614" s="134">
        <f>Systematic[[#This Row],[SampleVariableLabel]]+100*Systematic[[#This Row],[State]]</f>
        <v>98010405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98</v>
      </c>
      <c r="B1615" s="1">
        <f>IF(C1615=0,IF(B1614=Protocol!$V$20,1,B1614+1),B1614)</f>
        <v>1</v>
      </c>
      <c r="C1615" s="1">
        <f>IF(C1614+1=Protocol!$V$21,0,C1614+1)</f>
        <v>5</v>
      </c>
      <c r="D1615" s="1">
        <f t="shared" si="67"/>
        <v>6</v>
      </c>
      <c r="E1615" s="1" t="str">
        <f>INDEX(Protocol[Mark],MATCH(C1615,Protocol[Step],0))</f>
        <v>4S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98010006</v>
      </c>
      <c r="H1615" s="134">
        <f>Systematic[[#This Row],[SampleVariableLabel]]+100*Systematic[[#This Row],[State]]</f>
        <v>98010506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98</v>
      </c>
      <c r="B1616" s="1">
        <f>IF(C1616=0,IF(B1615=Protocol!$V$20,1,B1615+1),B1615)</f>
        <v>1</v>
      </c>
      <c r="C1616" s="1">
        <f>IF(C1615+1=Protocol!$V$21,0,C1615+1)</f>
        <v>6</v>
      </c>
      <c r="D1616" s="1">
        <f t="shared" si="67"/>
        <v>1</v>
      </c>
      <c r="E1616" s="1" t="str">
        <f>INDEX(Protocol[Mark],MATCH(C1616,Protocol[Step],0))</f>
        <v>5U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98010001</v>
      </c>
      <c r="H1616" s="134">
        <f>Systematic[[#This Row],[SampleVariableLabel]]+100*Systematic[[#This Row],[State]]</f>
        <v>98010601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98</v>
      </c>
      <c r="B1617" s="1">
        <f>IF(C1617=0,IF(B1616=Protocol!$V$20,1,B1616+1),B1616)</f>
        <v>1</v>
      </c>
      <c r="C1617" s="1">
        <f>IF(C1616+1=Protocol!$V$21,0,C1616+1)</f>
        <v>7</v>
      </c>
      <c r="D1617" s="1">
        <f t="shared" si="67"/>
        <v>2</v>
      </c>
      <c r="E1617" s="1" t="str">
        <f>INDEX(Protocol[Mark],MATCH(C1617,Protocol[Step],0))</f>
        <v>6Rot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98010002</v>
      </c>
      <c r="H1617" s="134">
        <f>Systematic[[#This Row],[SampleVariableLabel]]+100*Systematic[[#This Row],[State]]</f>
        <v>98010702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99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1pfi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99010003</v>
      </c>
      <c r="H1618" s="134">
        <f>Systematic[[#This Row],[SampleVariableLabel]]+100*Systematic[[#This Row],[State]]</f>
        <v>99010003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99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1OctM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99010004</v>
      </c>
      <c r="H1619" s="134">
        <f>Systematic[[#This Row],[SampleVariableLabel]]+100*Systematic[[#This Row],[State]]</f>
        <v>99010104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99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2D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99010005</v>
      </c>
      <c r="H1620" s="134">
        <f>Systematic[[#This Row],[SampleVariableLabel]]+100*Systematic[[#This Row],[State]]</f>
        <v>99010205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99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2c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99010006</v>
      </c>
      <c r="H1621" s="134">
        <f>Systematic[[#This Row],[SampleVariableLabel]]+100*Systematic[[#This Row],[State]]</f>
        <v>99010306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99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3P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99010001</v>
      </c>
      <c r="H1622" s="134">
        <f>Systematic[[#This Row],[SampleVariableLabel]]+100*Systematic[[#This Row],[State]]</f>
        <v>99010401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99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4S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99010002</v>
      </c>
      <c r="H1623" s="134">
        <f>Systematic[[#This Row],[SampleVariableLabel]]+100*Systematic[[#This Row],[State]]</f>
        <v>99010502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99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5U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99010003</v>
      </c>
      <c r="H1624" s="134">
        <f>Systematic[[#This Row],[SampleVariableLabel]]+100*Systematic[[#This Row],[State]]</f>
        <v>99010603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99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6Rot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99010004</v>
      </c>
      <c r="H1625" s="134">
        <f>Systematic[[#This Row],[SampleVariableLabel]]+100*Systematic[[#This Row],[State]]</f>
        <v>99010704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100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1pfi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100010005</v>
      </c>
      <c r="H1626" s="134">
        <f>Systematic[[#This Row],[SampleVariableLabel]]+100*Systematic[[#This Row],[State]]</f>
        <v>100010005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100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1OctM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100010006</v>
      </c>
      <c r="H1627" s="134">
        <f>Systematic[[#This Row],[SampleVariableLabel]]+100*Systematic[[#This Row],[State]]</f>
        <v>100010106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100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100010001</v>
      </c>
      <c r="H1628" s="134">
        <f>Systematic[[#This Row],[SampleVariableLabel]]+100*Systematic[[#This Row],[State]]</f>
        <v>100010201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100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2c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100010002</v>
      </c>
      <c r="H1629" s="134">
        <f>Systematic[[#This Row],[SampleVariableLabel]]+100*Systematic[[#This Row],[State]]</f>
        <v>100010302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100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3P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100010003</v>
      </c>
      <c r="H1630" s="134">
        <f>Systematic[[#This Row],[SampleVariableLabel]]+100*Systematic[[#This Row],[State]]</f>
        <v>100010403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100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4S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100010004</v>
      </c>
      <c r="H1631" s="134">
        <f>Systematic[[#This Row],[SampleVariableLabel]]+100*Systematic[[#This Row],[State]]</f>
        <v>100010504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100</v>
      </c>
      <c r="B1632" s="1">
        <f>IF(C1632=0,IF(B1631=Protocol!$V$20,1,B1631+1),B1631)</f>
        <v>1</v>
      </c>
      <c r="C1632" s="1">
        <f>IF(C1631+1=Protocol!$V$21,0,C1631+1)</f>
        <v>6</v>
      </c>
      <c r="D1632" s="1">
        <f t="shared" si="67"/>
        <v>5</v>
      </c>
      <c r="E1632" s="1" t="str">
        <f>INDEX(Protocol[Mark],MATCH(C1632,Protocol[Step],0))</f>
        <v>5U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100010005</v>
      </c>
      <c r="H1632" s="134">
        <f>Systematic[[#This Row],[SampleVariableLabel]]+100*Systematic[[#This Row],[State]]</f>
        <v>100010605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100</v>
      </c>
      <c r="B1633" s="1">
        <f>IF(C1633=0,IF(B1632=Protocol!$V$20,1,B1632+1),B1632)</f>
        <v>1</v>
      </c>
      <c r="C1633" s="1">
        <f>IF(C1632+1=Protocol!$V$21,0,C1632+1)</f>
        <v>7</v>
      </c>
      <c r="D1633" s="1">
        <f t="shared" si="67"/>
        <v>6</v>
      </c>
      <c r="E1633" s="1" t="str">
        <f>INDEX(Protocol[Mark],MATCH(C1633,Protocol[Step],0))</f>
        <v>6Rot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100010006</v>
      </c>
      <c r="H1633" s="134">
        <f>Systematic[[#This Row],[SampleVariableLabel]]+100*Systematic[[#This Row],[State]]</f>
        <v>100010706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101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1pfi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101010001</v>
      </c>
      <c r="H1634" s="134">
        <f>Systematic[[#This Row],[SampleVariableLabel]]+100*Systematic[[#This Row],[State]]</f>
        <v>101010001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101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1OctM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101010002</v>
      </c>
      <c r="H1635" s="134">
        <f>Systematic[[#This Row],[SampleVariableLabel]]+100*Systematic[[#This Row],[State]]</f>
        <v>101010102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101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2D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101010003</v>
      </c>
      <c r="H1636" s="134">
        <f>Systematic[[#This Row],[SampleVariableLabel]]+100*Systematic[[#This Row],[State]]</f>
        <v>101010203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101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2c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101010004</v>
      </c>
      <c r="H1637" s="134">
        <f>Systematic[[#This Row],[SampleVariableLabel]]+100*Systematic[[#This Row],[State]]</f>
        <v>101010304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101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3P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101010005</v>
      </c>
      <c r="H1638" s="134">
        <f>Systematic[[#This Row],[SampleVariableLabel]]+100*Systematic[[#This Row],[State]]</f>
        <v>101010405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101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4S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101010006</v>
      </c>
      <c r="H1639" s="134">
        <f>Systematic[[#This Row],[SampleVariableLabel]]+100*Systematic[[#This Row],[State]]</f>
        <v>101010506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101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5U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101010001</v>
      </c>
      <c r="H1640" s="134">
        <f>Systematic[[#This Row],[SampleVariableLabel]]+100*Systematic[[#This Row],[State]]</f>
        <v>101010601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101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6Rot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101010002</v>
      </c>
      <c r="H1641" s="134">
        <f>Systematic[[#This Row],[SampleVariableLabel]]+100*Systematic[[#This Row],[State]]</f>
        <v>101010702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102</v>
      </c>
      <c r="B1642" s="1">
        <f>IF(C1642=0,IF(B1641=Protocol!$V$20,1,B1641+1),B1641)</f>
        <v>1</v>
      </c>
      <c r="C1642" s="1">
        <f>IF(C1641+1=Protocol!$V$21,0,C1641+1)</f>
        <v>0</v>
      </c>
      <c r="D1642" s="1">
        <f t="shared" si="67"/>
        <v>3</v>
      </c>
      <c r="E1642" s="1" t="str">
        <f>INDEX(Protocol[Mark],MATCH(C1642,Protocol[Step],0))</f>
        <v>1pfi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102010003</v>
      </c>
      <c r="H1642" s="134">
        <f>Systematic[[#This Row],[SampleVariableLabel]]+100*Systematic[[#This Row],[State]]</f>
        <v>102010003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102</v>
      </c>
      <c r="B1643" s="1">
        <f>IF(C1643=0,IF(B1642=Protocol!$V$20,1,B1642+1),B1642)</f>
        <v>1</v>
      </c>
      <c r="C1643" s="1">
        <f>IF(C1642+1=Protocol!$V$21,0,C1642+1)</f>
        <v>1</v>
      </c>
      <c r="D1643" s="1">
        <f t="shared" si="67"/>
        <v>4</v>
      </c>
      <c r="E1643" s="1" t="str">
        <f>INDEX(Protocol[Mark],MATCH(C1643,Protocol[Step],0))</f>
        <v>1OctM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102010004</v>
      </c>
      <c r="H1643" s="134">
        <f>Systematic[[#This Row],[SampleVariableLabel]]+100*Systematic[[#This Row],[State]]</f>
        <v>102010104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102</v>
      </c>
      <c r="B1644" s="1">
        <f>IF(C1644=0,IF(B1643=Protocol!$V$20,1,B1643+1),B1643)</f>
        <v>1</v>
      </c>
      <c r="C1644" s="1">
        <f>IF(C1643+1=Protocol!$V$21,0,C1643+1)</f>
        <v>2</v>
      </c>
      <c r="D1644" s="1">
        <f t="shared" si="67"/>
        <v>5</v>
      </c>
      <c r="E1644" s="1" t="str">
        <f>INDEX(Protocol[Mark],MATCH(C1644,Protocol[Step],0))</f>
        <v>2D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102010005</v>
      </c>
      <c r="H1644" s="134">
        <f>Systematic[[#This Row],[SampleVariableLabel]]+100*Systematic[[#This Row],[State]]</f>
        <v>102010205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102</v>
      </c>
      <c r="B1645" s="1">
        <f>IF(C1645=0,IF(B1644=Protocol!$V$20,1,B1644+1),B1644)</f>
        <v>1</v>
      </c>
      <c r="C1645" s="1">
        <f>IF(C1644+1=Protocol!$V$21,0,C1644+1)</f>
        <v>3</v>
      </c>
      <c r="D1645" s="1">
        <f t="shared" si="67"/>
        <v>6</v>
      </c>
      <c r="E1645" s="1" t="str">
        <f>INDEX(Protocol[Mark],MATCH(C1645,Protocol[Step],0))</f>
        <v>2c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102010006</v>
      </c>
      <c r="H1645" s="134">
        <f>Systematic[[#This Row],[SampleVariableLabel]]+100*Systematic[[#This Row],[State]]</f>
        <v>102010306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102</v>
      </c>
      <c r="B1646" s="1">
        <f>IF(C1646=0,IF(B1645=Protocol!$V$20,1,B1645+1),B1645)</f>
        <v>1</v>
      </c>
      <c r="C1646" s="1">
        <f>IF(C1645+1=Protocol!$V$21,0,C1645+1)</f>
        <v>4</v>
      </c>
      <c r="D1646" s="1">
        <f t="shared" si="67"/>
        <v>1</v>
      </c>
      <c r="E1646" s="1" t="str">
        <f>INDEX(Protocol[Mark],MATCH(C1646,Protocol[Step],0))</f>
        <v>3P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102010001</v>
      </c>
      <c r="H1646" s="134">
        <f>Systematic[[#This Row],[SampleVariableLabel]]+100*Systematic[[#This Row],[State]]</f>
        <v>102010401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102</v>
      </c>
      <c r="B1647" s="1">
        <f>IF(C1647=0,IF(B1646=Protocol!$V$20,1,B1646+1),B1646)</f>
        <v>1</v>
      </c>
      <c r="C1647" s="1">
        <f>IF(C1646+1=Protocol!$V$21,0,C1646+1)</f>
        <v>5</v>
      </c>
      <c r="D1647" s="1">
        <f t="shared" si="67"/>
        <v>2</v>
      </c>
      <c r="E1647" s="1" t="str">
        <f>INDEX(Protocol[Mark],MATCH(C1647,Protocol[Step],0))</f>
        <v>4S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102010002</v>
      </c>
      <c r="H1647" s="134">
        <f>Systematic[[#This Row],[SampleVariableLabel]]+100*Systematic[[#This Row],[State]]</f>
        <v>102010502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102</v>
      </c>
      <c r="B1648" s="1">
        <f>IF(C1648=0,IF(B1647=Protocol!$V$20,1,B1647+1),B1647)</f>
        <v>1</v>
      </c>
      <c r="C1648" s="1">
        <f>IF(C1647+1=Protocol!$V$21,0,C1647+1)</f>
        <v>6</v>
      </c>
      <c r="D1648" s="1">
        <f t="shared" si="67"/>
        <v>3</v>
      </c>
      <c r="E1648" s="1" t="str">
        <f>INDEX(Protocol[Mark],MATCH(C1648,Protocol[Step],0))</f>
        <v>5U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102010003</v>
      </c>
      <c r="H1648" s="134">
        <f>Systematic[[#This Row],[SampleVariableLabel]]+100*Systematic[[#This Row],[State]]</f>
        <v>102010603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102</v>
      </c>
      <c r="B1649" s="1">
        <f>IF(C1649=0,IF(B1648=Protocol!$V$20,1,B1648+1),B1648)</f>
        <v>1</v>
      </c>
      <c r="C1649" s="1">
        <f>IF(C1648+1=Protocol!$V$21,0,C1648+1)</f>
        <v>7</v>
      </c>
      <c r="D1649" s="1">
        <f t="shared" si="67"/>
        <v>4</v>
      </c>
      <c r="E1649" s="1" t="str">
        <f>INDEX(Protocol[Mark],MATCH(C1649,Protocol[Step],0))</f>
        <v>6Rot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102010004</v>
      </c>
      <c r="H1649" s="134">
        <f>Systematic[[#This Row],[SampleVariableLabel]]+100*Systematic[[#This Row],[State]]</f>
        <v>102010704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103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1pfi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103010005</v>
      </c>
      <c r="H1650" s="134">
        <f>Systematic[[#This Row],[SampleVariableLabel]]+100*Systematic[[#This Row],[State]]</f>
        <v>103010005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103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1OctM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103010006</v>
      </c>
      <c r="H1651" s="134">
        <f>Systematic[[#This Row],[SampleVariableLabel]]+100*Systematic[[#This Row],[State]]</f>
        <v>103010106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103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2D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103010001</v>
      </c>
      <c r="H1652" s="134">
        <f>Systematic[[#This Row],[SampleVariableLabel]]+100*Systematic[[#This Row],[State]]</f>
        <v>103010201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103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2c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103010002</v>
      </c>
      <c r="H1653" s="134">
        <f>Systematic[[#This Row],[SampleVariableLabel]]+100*Systematic[[#This Row],[State]]</f>
        <v>103010302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103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3P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103010003</v>
      </c>
      <c r="H1654" s="134">
        <f>Systematic[[#This Row],[SampleVariableLabel]]+100*Systematic[[#This Row],[State]]</f>
        <v>103010403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103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4S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103010004</v>
      </c>
      <c r="H1655" s="134">
        <f>Systematic[[#This Row],[SampleVariableLabel]]+100*Systematic[[#This Row],[State]]</f>
        <v>103010504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103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5U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103010005</v>
      </c>
      <c r="H1656" s="134">
        <f>Systematic[[#This Row],[SampleVariableLabel]]+100*Systematic[[#This Row],[State]]</f>
        <v>103010605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103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6Rot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103010006</v>
      </c>
      <c r="H1657" s="134">
        <f>Systematic[[#This Row],[SampleVariableLabel]]+100*Systematic[[#This Row],[State]]</f>
        <v>103010706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104</v>
      </c>
      <c r="B1658" s="1">
        <f>IF(C1658=0,IF(B1657=Protocol!$V$20,1,B1657+1),B1657)</f>
        <v>1</v>
      </c>
      <c r="C1658" s="1">
        <f>IF(C1657+1=Protocol!$V$21,0,C1657+1)</f>
        <v>0</v>
      </c>
      <c r="D1658" s="1">
        <f t="shared" si="67"/>
        <v>1</v>
      </c>
      <c r="E1658" s="1" t="str">
        <f>INDEX(Protocol[Mark],MATCH(C1658,Protocol[Step],0))</f>
        <v>1pfi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104010001</v>
      </c>
      <c r="H1658" s="134">
        <f>Systematic[[#This Row],[SampleVariableLabel]]+100*Systematic[[#This Row],[State]]</f>
        <v>104010001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104</v>
      </c>
      <c r="B1659" s="1">
        <f>IF(C1659=0,IF(B1658=Protocol!$V$20,1,B1658+1),B1658)</f>
        <v>1</v>
      </c>
      <c r="C1659" s="1">
        <f>IF(C1658+1=Protocol!$V$21,0,C1658+1)</f>
        <v>1</v>
      </c>
      <c r="D1659" s="1">
        <f t="shared" si="67"/>
        <v>2</v>
      </c>
      <c r="E1659" s="1" t="str">
        <f>INDEX(Protocol[Mark],MATCH(C1659,Protocol[Step],0))</f>
        <v>1OctM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104010002</v>
      </c>
      <c r="H1659" s="134">
        <f>Systematic[[#This Row],[SampleVariableLabel]]+100*Systematic[[#This Row],[State]]</f>
        <v>104010102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104</v>
      </c>
      <c r="B1660" s="1">
        <f>IF(C1660=0,IF(B1659=Protocol!$V$20,1,B1659+1),B1659)</f>
        <v>1</v>
      </c>
      <c r="C1660" s="1">
        <f>IF(C1659+1=Protocol!$V$21,0,C1659+1)</f>
        <v>2</v>
      </c>
      <c r="D1660" s="1">
        <f t="shared" si="67"/>
        <v>3</v>
      </c>
      <c r="E1660" s="1" t="str">
        <f>INDEX(Protocol[Mark],MATCH(C1660,Protocol[Step],0))</f>
        <v>2D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104010003</v>
      </c>
      <c r="H1660" s="134">
        <f>Systematic[[#This Row],[SampleVariableLabel]]+100*Systematic[[#This Row],[State]]</f>
        <v>104010203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104</v>
      </c>
      <c r="B1661" s="1">
        <f>IF(C1661=0,IF(B1660=Protocol!$V$20,1,B1660+1),B1660)</f>
        <v>1</v>
      </c>
      <c r="C1661" s="1">
        <f>IF(C1660+1=Protocol!$V$21,0,C1660+1)</f>
        <v>3</v>
      </c>
      <c r="D1661" s="1">
        <f t="shared" si="67"/>
        <v>4</v>
      </c>
      <c r="E1661" s="1" t="str">
        <f>INDEX(Protocol[Mark],MATCH(C1661,Protocol[Step],0))</f>
        <v>2c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104010004</v>
      </c>
      <c r="H1661" s="134">
        <f>Systematic[[#This Row],[SampleVariableLabel]]+100*Systematic[[#This Row],[State]]</f>
        <v>104010304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104</v>
      </c>
      <c r="B1662" s="1">
        <f>IF(C1662=0,IF(B1661=Protocol!$V$20,1,B1661+1),B1661)</f>
        <v>1</v>
      </c>
      <c r="C1662" s="1">
        <f>IF(C1661+1=Protocol!$V$21,0,C1661+1)</f>
        <v>4</v>
      </c>
      <c r="D1662" s="1">
        <f t="shared" si="67"/>
        <v>5</v>
      </c>
      <c r="E1662" s="1" t="str">
        <f>INDEX(Protocol[Mark],MATCH(C1662,Protocol[Step],0))</f>
        <v>3P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104010005</v>
      </c>
      <c r="H1662" s="134">
        <f>Systematic[[#This Row],[SampleVariableLabel]]+100*Systematic[[#This Row],[State]]</f>
        <v>104010405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104</v>
      </c>
      <c r="B1663" s="1">
        <f>IF(C1663=0,IF(B1662=Protocol!$V$20,1,B1662+1),B1662)</f>
        <v>1</v>
      </c>
      <c r="C1663" s="1">
        <f>IF(C1662+1=Protocol!$V$21,0,C1662+1)</f>
        <v>5</v>
      </c>
      <c r="D1663" s="1">
        <f t="shared" si="67"/>
        <v>6</v>
      </c>
      <c r="E1663" s="1" t="str">
        <f>INDEX(Protocol[Mark],MATCH(C1663,Protocol[Step],0))</f>
        <v>4S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104010006</v>
      </c>
      <c r="H1663" s="134">
        <f>Systematic[[#This Row],[SampleVariableLabel]]+100*Systematic[[#This Row],[State]]</f>
        <v>104010506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104</v>
      </c>
      <c r="B1664" s="1">
        <f>IF(C1664=0,IF(B1663=Protocol!$V$20,1,B1663+1),B1663)</f>
        <v>1</v>
      </c>
      <c r="C1664" s="1">
        <f>IF(C1663+1=Protocol!$V$21,0,C1663+1)</f>
        <v>6</v>
      </c>
      <c r="D1664" s="1">
        <f t="shared" si="67"/>
        <v>1</v>
      </c>
      <c r="E1664" s="1" t="str">
        <f>INDEX(Protocol[Mark],MATCH(C1664,Protocol[Step],0))</f>
        <v>5U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104010001</v>
      </c>
      <c r="H1664" s="134">
        <f>Systematic[[#This Row],[SampleVariableLabel]]+100*Systematic[[#This Row],[State]]</f>
        <v>104010601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104</v>
      </c>
      <c r="B1665" s="1">
        <f>IF(C1665=0,IF(B1664=Protocol!$V$20,1,B1664+1),B1664)</f>
        <v>1</v>
      </c>
      <c r="C1665" s="1">
        <f>IF(C1664+1=Protocol!$V$21,0,C1664+1)</f>
        <v>7</v>
      </c>
      <c r="D1665" s="1">
        <f t="shared" si="67"/>
        <v>2</v>
      </c>
      <c r="E1665" s="1" t="str">
        <f>INDEX(Protocol[Mark],MATCH(C1665,Protocol[Step],0))</f>
        <v>6Rot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104010002</v>
      </c>
      <c r="H1665" s="134">
        <f>Systematic[[#This Row],[SampleVariableLabel]]+100*Systematic[[#This Row],[State]]</f>
        <v>104010702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105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1pfi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105010003</v>
      </c>
      <c r="H1666" s="134">
        <f>Systematic[[#This Row],[SampleVariableLabel]]+100*Systematic[[#This Row],[State]]</f>
        <v>105010003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105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1OctM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105010004</v>
      </c>
      <c r="H1667" s="134">
        <f>Systematic[[#This Row],[SampleVariableLabel]]+100*Systematic[[#This Row],[State]]</f>
        <v>105010104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105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105010005</v>
      </c>
      <c r="H1668" s="134">
        <f>Systematic[[#This Row],[SampleVariableLabel]]+100*Systematic[[#This Row],[State]]</f>
        <v>105010205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105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105010006</v>
      </c>
      <c r="H1669" s="134">
        <f>Systematic[[#This Row],[SampleVariableLabel]]+100*Systematic[[#This Row],[State]]</f>
        <v>105010306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105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105010001</v>
      </c>
      <c r="H1670" s="134">
        <f>Systematic[[#This Row],[SampleVariableLabel]]+100*Systematic[[#This Row],[State]]</f>
        <v>105010401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105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4S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105010002</v>
      </c>
      <c r="H1671" s="134">
        <f>Systematic[[#This Row],[SampleVariableLabel]]+100*Systematic[[#This Row],[State]]</f>
        <v>105010502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105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5U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105010003</v>
      </c>
      <c r="H1672" s="134">
        <f>Systematic[[#This Row],[SampleVariableLabel]]+100*Systematic[[#This Row],[State]]</f>
        <v>105010603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105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6Rot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105010004</v>
      </c>
      <c r="H1673" s="134">
        <f>Systematic[[#This Row],[SampleVariableLabel]]+100*Systematic[[#This Row],[State]]</f>
        <v>105010704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106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106010005</v>
      </c>
      <c r="H1674" s="134">
        <f>Systematic[[#This Row],[SampleVariableLabel]]+100*Systematic[[#This Row],[State]]</f>
        <v>106010005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106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1OctM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106010006</v>
      </c>
      <c r="H1675" s="134">
        <f>Systematic[[#This Row],[SampleVariableLabel]]+100*Systematic[[#This Row],[State]]</f>
        <v>106010106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106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2D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106010001</v>
      </c>
      <c r="H1676" s="134">
        <f>Systematic[[#This Row],[SampleVariableLabel]]+100*Systematic[[#This Row],[State]]</f>
        <v>106010201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106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2c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106010002</v>
      </c>
      <c r="H1677" s="134">
        <f>Systematic[[#This Row],[SampleVariableLabel]]+100*Systematic[[#This Row],[State]]</f>
        <v>106010302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106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3P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106010003</v>
      </c>
      <c r="H1678" s="134">
        <f>Systematic[[#This Row],[SampleVariableLabel]]+100*Systematic[[#This Row],[State]]</f>
        <v>106010403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106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4S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106010004</v>
      </c>
      <c r="H1679" s="134">
        <f>Systematic[[#This Row],[SampleVariableLabel]]+100*Systematic[[#This Row],[State]]</f>
        <v>106010504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106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5U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106010005</v>
      </c>
      <c r="H1680" s="134">
        <f>Systematic[[#This Row],[SampleVariableLabel]]+100*Systematic[[#This Row],[State]]</f>
        <v>106010605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106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6Rot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106010006</v>
      </c>
      <c r="H1681" s="134">
        <f>Systematic[[#This Row],[SampleVariableLabel]]+100*Systematic[[#This Row],[State]]</f>
        <v>106010706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107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1pfi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107010001</v>
      </c>
      <c r="H1682" s="134">
        <f>Systematic[[#This Row],[SampleVariableLabel]]+100*Systematic[[#This Row],[State]]</f>
        <v>107010001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107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1OctM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107010002</v>
      </c>
      <c r="H1683" s="134">
        <f>Systematic[[#This Row],[SampleVariableLabel]]+100*Systematic[[#This Row],[State]]</f>
        <v>107010102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107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2D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107010003</v>
      </c>
      <c r="H1684" s="134">
        <f>Systematic[[#This Row],[SampleVariableLabel]]+100*Systematic[[#This Row],[State]]</f>
        <v>107010203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107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2c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107010004</v>
      </c>
      <c r="H1685" s="134">
        <f>Systematic[[#This Row],[SampleVariableLabel]]+100*Systematic[[#This Row],[State]]</f>
        <v>107010304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107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3P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107010005</v>
      </c>
      <c r="H1686" s="134">
        <f>Systematic[[#This Row],[SampleVariableLabel]]+100*Systematic[[#This Row],[State]]</f>
        <v>107010405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107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4S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107010006</v>
      </c>
      <c r="H1687" s="134">
        <f>Systematic[[#This Row],[SampleVariableLabel]]+100*Systematic[[#This Row],[State]]</f>
        <v>107010506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107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5U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107010001</v>
      </c>
      <c r="H1688" s="134">
        <f>Systematic[[#This Row],[SampleVariableLabel]]+100*Systematic[[#This Row],[State]]</f>
        <v>107010601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107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6Rot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107010002</v>
      </c>
      <c r="H1689" s="134">
        <f>Systematic[[#This Row],[SampleVariableLabel]]+100*Systematic[[#This Row],[State]]</f>
        <v>107010702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108</v>
      </c>
      <c r="B1690" s="1">
        <f>IF(C1690=0,IF(B1689=Protocol!$V$20,1,B1689+1),B1689)</f>
        <v>1</v>
      </c>
      <c r="C1690" s="1">
        <f>IF(C1689+1=Protocol!$V$21,0,C1689+1)</f>
        <v>0</v>
      </c>
      <c r="D1690" s="1">
        <f t="shared" si="69"/>
        <v>3</v>
      </c>
      <c r="E1690" s="1" t="str">
        <f>INDEX(Protocol[Mark],MATCH(C1690,Protocol[Step],0))</f>
        <v>1pfi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108010003</v>
      </c>
      <c r="H1690" s="134">
        <f>Systematic[[#This Row],[SampleVariableLabel]]+100*Systematic[[#This Row],[State]]</f>
        <v>108010003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108</v>
      </c>
      <c r="B1691" s="1">
        <f>IF(C1691=0,IF(B1690=Protocol!$V$20,1,B1690+1),B1690)</f>
        <v>1</v>
      </c>
      <c r="C1691" s="1">
        <f>IF(C1690+1=Protocol!$V$21,0,C1690+1)</f>
        <v>1</v>
      </c>
      <c r="D1691" s="1">
        <f t="shared" si="69"/>
        <v>4</v>
      </c>
      <c r="E1691" s="1" t="str">
        <f>INDEX(Protocol[Mark],MATCH(C1691,Protocol[Step],0))</f>
        <v>1OctM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108010004</v>
      </c>
      <c r="H1691" s="134">
        <f>Systematic[[#This Row],[SampleVariableLabel]]+100*Systematic[[#This Row],[State]]</f>
        <v>108010104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108</v>
      </c>
      <c r="B1692" s="1">
        <f>IF(C1692=0,IF(B1691=Protocol!$V$20,1,B1691+1),B1691)</f>
        <v>1</v>
      </c>
      <c r="C1692" s="1">
        <f>IF(C1691+1=Protocol!$V$21,0,C1691+1)</f>
        <v>2</v>
      </c>
      <c r="D1692" s="1">
        <f t="shared" si="69"/>
        <v>5</v>
      </c>
      <c r="E1692" s="1" t="str">
        <f>INDEX(Protocol[Mark],MATCH(C1692,Protocol[Step],0))</f>
        <v>2D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108010005</v>
      </c>
      <c r="H1692" s="134">
        <f>Systematic[[#This Row],[SampleVariableLabel]]+100*Systematic[[#This Row],[State]]</f>
        <v>108010205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108</v>
      </c>
      <c r="B1693" s="1">
        <f>IF(C1693=0,IF(B1692=Protocol!$V$20,1,B1692+1),B1692)</f>
        <v>1</v>
      </c>
      <c r="C1693" s="1">
        <f>IF(C1692+1=Protocol!$V$21,0,C1692+1)</f>
        <v>3</v>
      </c>
      <c r="D1693" s="1">
        <f t="shared" si="69"/>
        <v>6</v>
      </c>
      <c r="E1693" s="1" t="str">
        <f>INDEX(Protocol[Mark],MATCH(C1693,Protocol[Step],0))</f>
        <v>2c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108010006</v>
      </c>
      <c r="H1693" s="134">
        <f>Systematic[[#This Row],[SampleVariableLabel]]+100*Systematic[[#This Row],[State]]</f>
        <v>108010306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108</v>
      </c>
      <c r="B1694" s="1">
        <f>IF(C1694=0,IF(B1693=Protocol!$V$20,1,B1693+1),B1693)</f>
        <v>1</v>
      </c>
      <c r="C1694" s="1">
        <f>IF(C1693+1=Protocol!$V$21,0,C1693+1)</f>
        <v>4</v>
      </c>
      <c r="D1694" s="1">
        <f t="shared" si="69"/>
        <v>1</v>
      </c>
      <c r="E1694" s="1" t="str">
        <f>INDEX(Protocol[Mark],MATCH(C1694,Protocol[Step],0))</f>
        <v>3P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108010001</v>
      </c>
      <c r="H1694" s="134">
        <f>Systematic[[#This Row],[SampleVariableLabel]]+100*Systematic[[#This Row],[State]]</f>
        <v>108010401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108</v>
      </c>
      <c r="B1695" s="1">
        <f>IF(C1695=0,IF(B1694=Protocol!$V$20,1,B1694+1),B1694)</f>
        <v>1</v>
      </c>
      <c r="C1695" s="1">
        <f>IF(C1694+1=Protocol!$V$21,0,C1694+1)</f>
        <v>5</v>
      </c>
      <c r="D1695" s="1">
        <f t="shared" si="69"/>
        <v>2</v>
      </c>
      <c r="E1695" s="1" t="str">
        <f>INDEX(Protocol[Mark],MATCH(C1695,Protocol[Step],0))</f>
        <v>4S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108010002</v>
      </c>
      <c r="H1695" s="134">
        <f>Systematic[[#This Row],[SampleVariableLabel]]+100*Systematic[[#This Row],[State]]</f>
        <v>108010502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108</v>
      </c>
      <c r="B1696" s="1">
        <f>IF(C1696=0,IF(B1695=Protocol!$V$20,1,B1695+1),B1695)</f>
        <v>1</v>
      </c>
      <c r="C1696" s="1">
        <f>IF(C1695+1=Protocol!$V$21,0,C1695+1)</f>
        <v>6</v>
      </c>
      <c r="D1696" s="1">
        <f t="shared" si="69"/>
        <v>3</v>
      </c>
      <c r="E1696" s="1" t="str">
        <f>INDEX(Protocol[Mark],MATCH(C1696,Protocol[Step],0))</f>
        <v>5U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108010003</v>
      </c>
      <c r="H1696" s="134">
        <f>Systematic[[#This Row],[SampleVariableLabel]]+100*Systematic[[#This Row],[State]]</f>
        <v>108010603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108</v>
      </c>
      <c r="B1697" s="1">
        <f>IF(C1697=0,IF(B1696=Protocol!$V$20,1,B1696+1),B1696)</f>
        <v>1</v>
      </c>
      <c r="C1697" s="1">
        <f>IF(C1696+1=Protocol!$V$21,0,C1696+1)</f>
        <v>7</v>
      </c>
      <c r="D1697" s="1">
        <f t="shared" si="69"/>
        <v>4</v>
      </c>
      <c r="E1697" s="1" t="str">
        <f>INDEX(Protocol[Mark],MATCH(C1697,Protocol[Step],0))</f>
        <v>6Rot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108010004</v>
      </c>
      <c r="H1697" s="134">
        <f>Systematic[[#This Row],[SampleVariableLabel]]+100*Systematic[[#This Row],[State]]</f>
        <v>108010704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109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1pfi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109010005</v>
      </c>
      <c r="H1698" s="134">
        <f>Systematic[[#This Row],[SampleVariableLabel]]+100*Systematic[[#This Row],[State]]</f>
        <v>109010005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109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1OctM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109010006</v>
      </c>
      <c r="H1699" s="134">
        <f>Systematic[[#This Row],[SampleVariableLabel]]+100*Systematic[[#This Row],[State]]</f>
        <v>109010106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109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2D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109010001</v>
      </c>
      <c r="H1700" s="134">
        <f>Systematic[[#This Row],[SampleVariableLabel]]+100*Systematic[[#This Row],[State]]</f>
        <v>109010201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109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2c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109010002</v>
      </c>
      <c r="H1701" s="134">
        <f>Systematic[[#This Row],[SampleVariableLabel]]+100*Systematic[[#This Row],[State]]</f>
        <v>109010302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109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3P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109010003</v>
      </c>
      <c r="H1702" s="134">
        <f>Systematic[[#This Row],[SampleVariableLabel]]+100*Systematic[[#This Row],[State]]</f>
        <v>109010403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109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4S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109010004</v>
      </c>
      <c r="H1703" s="134">
        <f>Systematic[[#This Row],[SampleVariableLabel]]+100*Systematic[[#This Row],[State]]</f>
        <v>109010504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109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5U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109010005</v>
      </c>
      <c r="H1704" s="134">
        <f>Systematic[[#This Row],[SampleVariableLabel]]+100*Systematic[[#This Row],[State]]</f>
        <v>109010605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109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6Rot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109010006</v>
      </c>
      <c r="H1705" s="134">
        <f>Systematic[[#This Row],[SampleVariableLabel]]+100*Systematic[[#This Row],[State]]</f>
        <v>109010706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110</v>
      </c>
      <c r="B1706" s="1">
        <f>IF(C1706=0,IF(B1705=Protocol!$V$20,1,B1705+1),B1705)</f>
        <v>1</v>
      </c>
      <c r="C1706" s="1">
        <f>IF(C1705+1=Protocol!$V$21,0,C1705+1)</f>
        <v>0</v>
      </c>
      <c r="D1706" s="1">
        <f t="shared" si="69"/>
        <v>1</v>
      </c>
      <c r="E1706" s="1" t="str">
        <f>INDEX(Protocol[Mark],MATCH(C1706,Protocol[Step],0))</f>
        <v>1pfi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110010001</v>
      </c>
      <c r="H1706" s="134">
        <f>Systematic[[#This Row],[SampleVariableLabel]]+100*Systematic[[#This Row],[State]]</f>
        <v>110010001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110</v>
      </c>
      <c r="B1707" s="1">
        <f>IF(C1707=0,IF(B1706=Protocol!$V$20,1,B1706+1),B1706)</f>
        <v>1</v>
      </c>
      <c r="C1707" s="1">
        <f>IF(C1706+1=Protocol!$V$21,0,C1706+1)</f>
        <v>1</v>
      </c>
      <c r="D1707" s="1">
        <f t="shared" si="69"/>
        <v>2</v>
      </c>
      <c r="E1707" s="1" t="str">
        <f>INDEX(Protocol[Mark],MATCH(C1707,Protocol[Step],0))</f>
        <v>1OctM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110010002</v>
      </c>
      <c r="H1707" s="134">
        <f>Systematic[[#This Row],[SampleVariableLabel]]+100*Systematic[[#This Row],[State]]</f>
        <v>110010102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110</v>
      </c>
      <c r="B1708" s="1">
        <f>IF(C1708=0,IF(B1707=Protocol!$V$20,1,B1707+1),B1707)</f>
        <v>1</v>
      </c>
      <c r="C1708" s="1">
        <f>IF(C1707+1=Protocol!$V$21,0,C1707+1)</f>
        <v>2</v>
      </c>
      <c r="D1708" s="1">
        <f t="shared" si="69"/>
        <v>3</v>
      </c>
      <c r="E1708" s="1" t="str">
        <f>INDEX(Protocol[Mark],MATCH(C1708,Protocol[Step],0))</f>
        <v>2D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110010003</v>
      </c>
      <c r="H1708" s="134">
        <f>Systematic[[#This Row],[SampleVariableLabel]]+100*Systematic[[#This Row],[State]]</f>
        <v>110010203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110</v>
      </c>
      <c r="B1709" s="1">
        <f>IF(C1709=0,IF(B1708=Protocol!$V$20,1,B1708+1),B1708)</f>
        <v>1</v>
      </c>
      <c r="C1709" s="1">
        <f>IF(C1708+1=Protocol!$V$21,0,C1708+1)</f>
        <v>3</v>
      </c>
      <c r="D1709" s="1">
        <f t="shared" si="69"/>
        <v>4</v>
      </c>
      <c r="E1709" s="1" t="str">
        <f>INDEX(Protocol[Mark],MATCH(C1709,Protocol[Step],0))</f>
        <v>2c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110010004</v>
      </c>
      <c r="H1709" s="134">
        <f>Systematic[[#This Row],[SampleVariableLabel]]+100*Systematic[[#This Row],[State]]</f>
        <v>110010304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110</v>
      </c>
      <c r="B1710" s="1">
        <f>IF(C1710=0,IF(B1709=Protocol!$V$20,1,B1709+1),B1709)</f>
        <v>1</v>
      </c>
      <c r="C1710" s="1">
        <f>IF(C1709+1=Protocol!$V$21,0,C1709+1)</f>
        <v>4</v>
      </c>
      <c r="D1710" s="1">
        <f t="shared" si="69"/>
        <v>5</v>
      </c>
      <c r="E1710" s="1" t="str">
        <f>INDEX(Protocol[Mark],MATCH(C1710,Protocol[Step],0))</f>
        <v>3P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110010005</v>
      </c>
      <c r="H1710" s="134">
        <f>Systematic[[#This Row],[SampleVariableLabel]]+100*Systematic[[#This Row],[State]]</f>
        <v>110010405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110</v>
      </c>
      <c r="B1711" s="1">
        <f>IF(C1711=0,IF(B1710=Protocol!$V$20,1,B1710+1),B1710)</f>
        <v>1</v>
      </c>
      <c r="C1711" s="1">
        <f>IF(C1710+1=Protocol!$V$21,0,C1710+1)</f>
        <v>5</v>
      </c>
      <c r="D1711" s="1">
        <f t="shared" si="69"/>
        <v>6</v>
      </c>
      <c r="E1711" s="1" t="str">
        <f>INDEX(Protocol[Mark],MATCH(C1711,Protocol[Step],0))</f>
        <v>4S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110010006</v>
      </c>
      <c r="H1711" s="134">
        <f>Systematic[[#This Row],[SampleVariableLabel]]+100*Systematic[[#This Row],[State]]</f>
        <v>110010506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110</v>
      </c>
      <c r="B1712" s="1">
        <f>IF(C1712=0,IF(B1711=Protocol!$V$20,1,B1711+1),B1711)</f>
        <v>1</v>
      </c>
      <c r="C1712" s="1">
        <f>IF(C1711+1=Protocol!$V$21,0,C1711+1)</f>
        <v>6</v>
      </c>
      <c r="D1712" s="1">
        <f t="shared" si="69"/>
        <v>1</v>
      </c>
      <c r="E1712" s="1" t="str">
        <f>INDEX(Protocol[Mark],MATCH(C1712,Protocol[Step],0))</f>
        <v>5U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110010001</v>
      </c>
      <c r="H1712" s="134">
        <f>Systematic[[#This Row],[SampleVariableLabel]]+100*Systematic[[#This Row],[State]]</f>
        <v>110010601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110</v>
      </c>
      <c r="B1713" s="1">
        <f>IF(C1713=0,IF(B1712=Protocol!$V$20,1,B1712+1),B1712)</f>
        <v>1</v>
      </c>
      <c r="C1713" s="1">
        <f>IF(C1712+1=Protocol!$V$21,0,C1712+1)</f>
        <v>7</v>
      </c>
      <c r="D1713" s="1">
        <f t="shared" si="69"/>
        <v>2</v>
      </c>
      <c r="E1713" s="1" t="str">
        <f>INDEX(Protocol[Mark],MATCH(C1713,Protocol[Step],0))</f>
        <v>6Rot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110010002</v>
      </c>
      <c r="H1713" s="134">
        <f>Systematic[[#This Row],[SampleVariableLabel]]+100*Systematic[[#This Row],[State]]</f>
        <v>110010702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111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1pfi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111010003</v>
      </c>
      <c r="H1714" s="134">
        <f>Systematic[[#This Row],[SampleVariableLabel]]+100*Systematic[[#This Row],[State]]</f>
        <v>111010003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111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1OctM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111010004</v>
      </c>
      <c r="H1715" s="134">
        <f>Systematic[[#This Row],[SampleVariableLabel]]+100*Systematic[[#This Row],[State]]</f>
        <v>111010104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111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2D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111010005</v>
      </c>
      <c r="H1716" s="134">
        <f>Systematic[[#This Row],[SampleVariableLabel]]+100*Systematic[[#This Row],[State]]</f>
        <v>111010205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111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2c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111010006</v>
      </c>
      <c r="H1717" s="134">
        <f>Systematic[[#This Row],[SampleVariableLabel]]+100*Systematic[[#This Row],[State]]</f>
        <v>111010306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111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3P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111010001</v>
      </c>
      <c r="H1718" s="134">
        <f>Systematic[[#This Row],[SampleVariableLabel]]+100*Systematic[[#This Row],[State]]</f>
        <v>111010401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111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4S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111010002</v>
      </c>
      <c r="H1719" s="134">
        <f>Systematic[[#This Row],[SampleVariableLabel]]+100*Systematic[[#This Row],[State]]</f>
        <v>111010502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111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5U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111010003</v>
      </c>
      <c r="H1720" s="134">
        <f>Systematic[[#This Row],[SampleVariableLabel]]+100*Systematic[[#This Row],[State]]</f>
        <v>111010603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111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6Rot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111010004</v>
      </c>
      <c r="H1721" s="134">
        <f>Systematic[[#This Row],[SampleVariableLabel]]+100*Systematic[[#This Row],[State]]</f>
        <v>111010704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112</v>
      </c>
      <c r="B1722" s="1">
        <f>IF(C1722=0,IF(B1721=Protocol!$V$20,1,B1721+1),B1721)</f>
        <v>1</v>
      </c>
      <c r="C1722" s="1">
        <f>IF(C1721+1=Protocol!$V$21,0,C1721+1)</f>
        <v>0</v>
      </c>
      <c r="D1722" s="1">
        <f t="shared" si="69"/>
        <v>5</v>
      </c>
      <c r="E1722" s="1" t="str">
        <f>INDEX(Protocol[Mark],MATCH(C1722,Protocol[Step],0))</f>
        <v>1pfi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112010005</v>
      </c>
      <c r="H1722" s="134">
        <f>Systematic[[#This Row],[SampleVariableLabel]]+100*Systematic[[#This Row],[State]]</f>
        <v>112010005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112</v>
      </c>
      <c r="B1723" s="1">
        <f>IF(C1723=0,IF(B1722=Protocol!$V$20,1,B1722+1),B1722)</f>
        <v>1</v>
      </c>
      <c r="C1723" s="1">
        <f>IF(C1722+1=Protocol!$V$21,0,C1722+1)</f>
        <v>1</v>
      </c>
      <c r="D1723" s="1">
        <f t="shared" si="69"/>
        <v>6</v>
      </c>
      <c r="E1723" s="1" t="str">
        <f>INDEX(Protocol[Mark],MATCH(C1723,Protocol[Step],0))</f>
        <v>1OctM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112010006</v>
      </c>
      <c r="H1723" s="134">
        <f>Systematic[[#This Row],[SampleVariableLabel]]+100*Systematic[[#This Row],[State]]</f>
        <v>112010106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112</v>
      </c>
      <c r="B1724" s="1">
        <f>IF(C1724=0,IF(B1723=Protocol!$V$20,1,B1723+1),B1723)</f>
        <v>1</v>
      </c>
      <c r="C1724" s="1">
        <f>IF(C1723+1=Protocol!$V$21,0,C1723+1)</f>
        <v>2</v>
      </c>
      <c r="D1724" s="1">
        <f t="shared" si="69"/>
        <v>1</v>
      </c>
      <c r="E1724" s="1" t="str">
        <f>INDEX(Protocol[Mark],MATCH(C1724,Protocol[Step],0))</f>
        <v>2D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112010001</v>
      </c>
      <c r="H1724" s="134">
        <f>Systematic[[#This Row],[SampleVariableLabel]]+100*Systematic[[#This Row],[State]]</f>
        <v>112010201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112</v>
      </c>
      <c r="B1725" s="1">
        <f>IF(C1725=0,IF(B1724=Protocol!$V$20,1,B1724+1),B1724)</f>
        <v>1</v>
      </c>
      <c r="C1725" s="1">
        <f>IF(C1724+1=Protocol!$V$21,0,C1724+1)</f>
        <v>3</v>
      </c>
      <c r="D1725" s="1">
        <f t="shared" si="69"/>
        <v>2</v>
      </c>
      <c r="E1725" s="1" t="str">
        <f>INDEX(Protocol[Mark],MATCH(C1725,Protocol[Step],0))</f>
        <v>2c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112010002</v>
      </c>
      <c r="H1725" s="134">
        <f>Systematic[[#This Row],[SampleVariableLabel]]+100*Systematic[[#This Row],[State]]</f>
        <v>112010302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112</v>
      </c>
      <c r="B1726" s="1">
        <f>IF(C1726=0,IF(B1725=Protocol!$V$20,1,B1725+1),B1725)</f>
        <v>1</v>
      </c>
      <c r="C1726" s="1">
        <f>IF(C1725+1=Protocol!$V$21,0,C1725+1)</f>
        <v>4</v>
      </c>
      <c r="D1726" s="1">
        <f t="shared" si="69"/>
        <v>3</v>
      </c>
      <c r="E1726" s="1" t="str">
        <f>INDEX(Protocol[Mark],MATCH(C1726,Protocol[Step],0))</f>
        <v>3P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112010003</v>
      </c>
      <c r="H1726" s="134">
        <f>Systematic[[#This Row],[SampleVariableLabel]]+100*Systematic[[#This Row],[State]]</f>
        <v>112010403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112</v>
      </c>
      <c r="B1727" s="1">
        <f>IF(C1727=0,IF(B1726=Protocol!$V$20,1,B1726+1),B1726)</f>
        <v>1</v>
      </c>
      <c r="C1727" s="1">
        <f>IF(C1726+1=Protocol!$V$21,0,C1726+1)</f>
        <v>5</v>
      </c>
      <c r="D1727" s="1">
        <f t="shared" si="69"/>
        <v>4</v>
      </c>
      <c r="E1727" s="1" t="str">
        <f>INDEX(Protocol[Mark],MATCH(C1727,Protocol[Step],0))</f>
        <v>4S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112010004</v>
      </c>
      <c r="H1727" s="134">
        <f>Systematic[[#This Row],[SampleVariableLabel]]+100*Systematic[[#This Row],[State]]</f>
        <v>112010504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112</v>
      </c>
      <c r="B1728" s="1">
        <f>IF(C1728=0,IF(B1727=Protocol!$V$20,1,B1727+1),B1727)</f>
        <v>1</v>
      </c>
      <c r="C1728" s="1">
        <f>IF(C1727+1=Protocol!$V$21,0,C1727+1)</f>
        <v>6</v>
      </c>
      <c r="D1728" s="1">
        <f t="shared" si="69"/>
        <v>5</v>
      </c>
      <c r="E1728" s="1" t="str">
        <f>INDEX(Protocol[Mark],MATCH(C1728,Protocol[Step],0))</f>
        <v>5U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112010005</v>
      </c>
      <c r="H1728" s="134">
        <f>Systematic[[#This Row],[SampleVariableLabel]]+100*Systematic[[#This Row],[State]]</f>
        <v>112010605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112</v>
      </c>
      <c r="B1729" s="1">
        <f>IF(C1729=0,IF(B1728=Protocol!$V$20,1,B1728+1),B1728)</f>
        <v>1</v>
      </c>
      <c r="C1729" s="1">
        <f>IF(C1728+1=Protocol!$V$21,0,C1728+1)</f>
        <v>7</v>
      </c>
      <c r="D1729" s="1">
        <f t="shared" si="69"/>
        <v>6</v>
      </c>
      <c r="E1729" s="1" t="str">
        <f>INDEX(Protocol[Mark],MATCH(C1729,Protocol[Step],0))</f>
        <v>6Rot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112010006</v>
      </c>
      <c r="H1729" s="134">
        <f>Systematic[[#This Row],[SampleVariableLabel]]+100*Systematic[[#This Row],[State]]</f>
        <v>112010706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113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1pfi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113010001</v>
      </c>
      <c r="H1730" s="134">
        <f>Systematic[[#This Row],[SampleVariableLabel]]+100*Systematic[[#This Row],[State]]</f>
        <v>113010001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113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1OctM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113010002</v>
      </c>
      <c r="H1731" s="134">
        <f>Systematic[[#This Row],[SampleVariableLabel]]+100*Systematic[[#This Row],[State]]</f>
        <v>113010102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113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2D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113010003</v>
      </c>
      <c r="H1732" s="134">
        <f>Systematic[[#This Row],[SampleVariableLabel]]+100*Systematic[[#This Row],[State]]</f>
        <v>113010203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113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2c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113010004</v>
      </c>
      <c r="H1733" s="134">
        <f>Systematic[[#This Row],[SampleVariableLabel]]+100*Systematic[[#This Row],[State]]</f>
        <v>113010304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113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3P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113010005</v>
      </c>
      <c r="H1734" s="134">
        <f>Systematic[[#This Row],[SampleVariableLabel]]+100*Systematic[[#This Row],[State]]</f>
        <v>113010405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113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4S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113010006</v>
      </c>
      <c r="H1735" s="134">
        <f>Systematic[[#This Row],[SampleVariableLabel]]+100*Systematic[[#This Row],[State]]</f>
        <v>113010506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113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5U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113010001</v>
      </c>
      <c r="H1736" s="134">
        <f>Systematic[[#This Row],[SampleVariableLabel]]+100*Systematic[[#This Row],[State]]</f>
        <v>113010601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113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6Rot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113010002</v>
      </c>
      <c r="H1737" s="134">
        <f>Systematic[[#This Row],[SampleVariableLabel]]+100*Systematic[[#This Row],[State]]</f>
        <v>113010702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114</v>
      </c>
      <c r="B1738" s="1">
        <f>IF(C1738=0,IF(B1737=Protocol!$V$20,1,B1737+1),B1737)</f>
        <v>1</v>
      </c>
      <c r="C1738" s="1">
        <f>IF(C1737+1=Protocol!$V$21,0,C1737+1)</f>
        <v>0</v>
      </c>
      <c r="D1738" s="1">
        <f t="shared" si="71"/>
        <v>3</v>
      </c>
      <c r="E1738" s="1" t="str">
        <f>INDEX(Protocol[Mark],MATCH(C1738,Protocol[Step],0))</f>
        <v>1pfi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114010003</v>
      </c>
      <c r="H1738" s="134">
        <f>Systematic[[#This Row],[SampleVariableLabel]]+100*Systematic[[#This Row],[State]]</f>
        <v>114010003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114</v>
      </c>
      <c r="B1739" s="1">
        <f>IF(C1739=0,IF(B1738=Protocol!$V$20,1,B1738+1),B1738)</f>
        <v>1</v>
      </c>
      <c r="C1739" s="1">
        <f>IF(C1738+1=Protocol!$V$21,0,C1738+1)</f>
        <v>1</v>
      </c>
      <c r="D1739" s="1">
        <f t="shared" si="71"/>
        <v>4</v>
      </c>
      <c r="E1739" s="1" t="str">
        <f>INDEX(Protocol[Mark],MATCH(C1739,Protocol[Step],0))</f>
        <v>1OctM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114010004</v>
      </c>
      <c r="H1739" s="134">
        <f>Systematic[[#This Row],[SampleVariableLabel]]+100*Systematic[[#This Row],[State]]</f>
        <v>114010104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114</v>
      </c>
      <c r="B1740" s="1">
        <f>IF(C1740=0,IF(B1739=Protocol!$V$20,1,B1739+1),B1739)</f>
        <v>1</v>
      </c>
      <c r="C1740" s="1">
        <f>IF(C1739+1=Protocol!$V$21,0,C1739+1)</f>
        <v>2</v>
      </c>
      <c r="D1740" s="1">
        <f t="shared" si="71"/>
        <v>5</v>
      </c>
      <c r="E1740" s="1" t="str">
        <f>INDEX(Protocol[Mark],MATCH(C1740,Protocol[Step],0))</f>
        <v>2D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114010005</v>
      </c>
      <c r="H1740" s="134">
        <f>Systematic[[#This Row],[SampleVariableLabel]]+100*Systematic[[#This Row],[State]]</f>
        <v>114010205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114</v>
      </c>
      <c r="B1741" s="1">
        <f>IF(C1741=0,IF(B1740=Protocol!$V$20,1,B1740+1),B1740)</f>
        <v>1</v>
      </c>
      <c r="C1741" s="1">
        <f>IF(C1740+1=Protocol!$V$21,0,C1740+1)</f>
        <v>3</v>
      </c>
      <c r="D1741" s="1">
        <f t="shared" si="71"/>
        <v>6</v>
      </c>
      <c r="E1741" s="1" t="str">
        <f>INDEX(Protocol[Mark],MATCH(C1741,Protocol[Step],0))</f>
        <v>2c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114010006</v>
      </c>
      <c r="H1741" s="134">
        <f>Systematic[[#This Row],[SampleVariableLabel]]+100*Systematic[[#This Row],[State]]</f>
        <v>114010306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114</v>
      </c>
      <c r="B1742" s="1">
        <f>IF(C1742=0,IF(B1741=Protocol!$V$20,1,B1741+1),B1741)</f>
        <v>1</v>
      </c>
      <c r="C1742" s="1">
        <f>IF(C1741+1=Protocol!$V$21,0,C1741+1)</f>
        <v>4</v>
      </c>
      <c r="D1742" s="1">
        <f t="shared" si="71"/>
        <v>1</v>
      </c>
      <c r="E1742" s="1" t="str">
        <f>INDEX(Protocol[Mark],MATCH(C1742,Protocol[Step],0))</f>
        <v>3P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114010001</v>
      </c>
      <c r="H1742" s="134">
        <f>Systematic[[#This Row],[SampleVariableLabel]]+100*Systematic[[#This Row],[State]]</f>
        <v>114010401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114</v>
      </c>
      <c r="B1743" s="1">
        <f>IF(C1743=0,IF(B1742=Protocol!$V$20,1,B1742+1),B1742)</f>
        <v>1</v>
      </c>
      <c r="C1743" s="1">
        <f>IF(C1742+1=Protocol!$V$21,0,C1742+1)</f>
        <v>5</v>
      </c>
      <c r="D1743" s="1">
        <f t="shared" si="71"/>
        <v>2</v>
      </c>
      <c r="E1743" s="1" t="str">
        <f>INDEX(Protocol[Mark],MATCH(C1743,Protocol[Step],0))</f>
        <v>4S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114010002</v>
      </c>
      <c r="H1743" s="134">
        <f>Systematic[[#This Row],[SampleVariableLabel]]+100*Systematic[[#This Row],[State]]</f>
        <v>114010502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114</v>
      </c>
      <c r="B1744" s="1">
        <f>IF(C1744=0,IF(B1743=Protocol!$V$20,1,B1743+1),B1743)</f>
        <v>1</v>
      </c>
      <c r="C1744" s="1">
        <f>IF(C1743+1=Protocol!$V$21,0,C1743+1)</f>
        <v>6</v>
      </c>
      <c r="D1744" s="1">
        <f t="shared" si="71"/>
        <v>3</v>
      </c>
      <c r="E1744" s="1" t="str">
        <f>INDEX(Protocol[Mark],MATCH(C1744,Protocol[Step],0))</f>
        <v>5U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114010003</v>
      </c>
      <c r="H1744" s="134">
        <f>Systematic[[#This Row],[SampleVariableLabel]]+100*Systematic[[#This Row],[State]]</f>
        <v>114010603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114</v>
      </c>
      <c r="B1745" s="1">
        <f>IF(C1745=0,IF(B1744=Protocol!$V$20,1,B1744+1),B1744)</f>
        <v>1</v>
      </c>
      <c r="C1745" s="1">
        <f>IF(C1744+1=Protocol!$V$21,0,C1744+1)</f>
        <v>7</v>
      </c>
      <c r="D1745" s="1">
        <f t="shared" si="71"/>
        <v>4</v>
      </c>
      <c r="E1745" s="1" t="str">
        <f>INDEX(Protocol[Mark],MATCH(C1745,Protocol[Step],0))</f>
        <v>6Rot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114010004</v>
      </c>
      <c r="H1745" s="134">
        <f>Systematic[[#This Row],[SampleVariableLabel]]+100*Systematic[[#This Row],[State]]</f>
        <v>114010704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115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1pfi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115010005</v>
      </c>
      <c r="H1746" s="134">
        <f>Systematic[[#This Row],[SampleVariableLabel]]+100*Systematic[[#This Row],[State]]</f>
        <v>115010005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115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1OctM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115010006</v>
      </c>
      <c r="H1747" s="134">
        <f>Systematic[[#This Row],[SampleVariableLabel]]+100*Systematic[[#This Row],[State]]</f>
        <v>115010106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115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2D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115010001</v>
      </c>
      <c r="H1748" s="134">
        <f>Systematic[[#This Row],[SampleVariableLabel]]+100*Systematic[[#This Row],[State]]</f>
        <v>115010201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115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2c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115010002</v>
      </c>
      <c r="H1749" s="134">
        <f>Systematic[[#This Row],[SampleVariableLabel]]+100*Systematic[[#This Row],[State]]</f>
        <v>115010302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115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3P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115010003</v>
      </c>
      <c r="H1750" s="134">
        <f>Systematic[[#This Row],[SampleVariableLabel]]+100*Systematic[[#This Row],[State]]</f>
        <v>115010403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115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4S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115010004</v>
      </c>
      <c r="H1751" s="134">
        <f>Systematic[[#This Row],[SampleVariableLabel]]+100*Systematic[[#This Row],[State]]</f>
        <v>115010504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115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5U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115010005</v>
      </c>
      <c r="H1752" s="134">
        <f>Systematic[[#This Row],[SampleVariableLabel]]+100*Systematic[[#This Row],[State]]</f>
        <v>115010605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115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6Rot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115010006</v>
      </c>
      <c r="H1753" s="134">
        <f>Systematic[[#This Row],[SampleVariableLabel]]+100*Systematic[[#This Row],[State]]</f>
        <v>115010706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116</v>
      </c>
      <c r="B1754" s="1">
        <f>IF(C1754=0,IF(B1753=Protocol!$V$20,1,B1753+1),B1753)</f>
        <v>1</v>
      </c>
      <c r="C1754" s="1">
        <f>IF(C1753+1=Protocol!$V$21,0,C1753+1)</f>
        <v>0</v>
      </c>
      <c r="D1754" s="1">
        <f t="shared" si="71"/>
        <v>1</v>
      </c>
      <c r="E1754" s="1" t="str">
        <f>INDEX(Protocol[Mark],MATCH(C1754,Protocol[Step],0))</f>
        <v>1pfi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116010001</v>
      </c>
      <c r="H1754" s="134">
        <f>Systematic[[#This Row],[SampleVariableLabel]]+100*Systematic[[#This Row],[State]]</f>
        <v>116010001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116</v>
      </c>
      <c r="B1755" s="1">
        <f>IF(C1755=0,IF(B1754=Protocol!$V$20,1,B1754+1),B1754)</f>
        <v>1</v>
      </c>
      <c r="C1755" s="1">
        <f>IF(C1754+1=Protocol!$V$21,0,C1754+1)</f>
        <v>1</v>
      </c>
      <c r="D1755" s="1">
        <f t="shared" si="71"/>
        <v>2</v>
      </c>
      <c r="E1755" s="1" t="str">
        <f>INDEX(Protocol[Mark],MATCH(C1755,Protocol[Step],0))</f>
        <v>1OctM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116010002</v>
      </c>
      <c r="H1755" s="134">
        <f>Systematic[[#This Row],[SampleVariableLabel]]+100*Systematic[[#This Row],[State]]</f>
        <v>116010102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116</v>
      </c>
      <c r="B1756" s="1">
        <f>IF(C1756=0,IF(B1755=Protocol!$V$20,1,B1755+1),B1755)</f>
        <v>1</v>
      </c>
      <c r="C1756" s="1">
        <f>IF(C1755+1=Protocol!$V$21,0,C1755+1)</f>
        <v>2</v>
      </c>
      <c r="D1756" s="1">
        <f t="shared" si="71"/>
        <v>3</v>
      </c>
      <c r="E1756" s="1" t="str">
        <f>INDEX(Protocol[Mark],MATCH(C1756,Protocol[Step],0))</f>
        <v>2D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116010003</v>
      </c>
      <c r="H1756" s="134">
        <f>Systematic[[#This Row],[SampleVariableLabel]]+100*Systematic[[#This Row],[State]]</f>
        <v>116010203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116</v>
      </c>
      <c r="B1757" s="1">
        <f>IF(C1757=0,IF(B1756=Protocol!$V$20,1,B1756+1),B1756)</f>
        <v>1</v>
      </c>
      <c r="C1757" s="1">
        <f>IF(C1756+1=Protocol!$V$21,0,C1756+1)</f>
        <v>3</v>
      </c>
      <c r="D1757" s="1">
        <f t="shared" si="71"/>
        <v>4</v>
      </c>
      <c r="E1757" s="1" t="str">
        <f>INDEX(Protocol[Mark],MATCH(C1757,Protocol[Step],0))</f>
        <v>2c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116010004</v>
      </c>
      <c r="H1757" s="134">
        <f>Systematic[[#This Row],[SampleVariableLabel]]+100*Systematic[[#This Row],[State]]</f>
        <v>116010304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116</v>
      </c>
      <c r="B1758" s="1">
        <f>IF(C1758=0,IF(B1757=Protocol!$V$20,1,B1757+1),B1757)</f>
        <v>1</v>
      </c>
      <c r="C1758" s="1">
        <f>IF(C1757+1=Protocol!$V$21,0,C1757+1)</f>
        <v>4</v>
      </c>
      <c r="D1758" s="1">
        <f t="shared" si="71"/>
        <v>5</v>
      </c>
      <c r="E1758" s="1" t="str">
        <f>INDEX(Protocol[Mark],MATCH(C1758,Protocol[Step],0))</f>
        <v>3P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116010005</v>
      </c>
      <c r="H1758" s="134">
        <f>Systematic[[#This Row],[SampleVariableLabel]]+100*Systematic[[#This Row],[State]]</f>
        <v>116010405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116</v>
      </c>
      <c r="B1759" s="1">
        <f>IF(C1759=0,IF(B1758=Protocol!$V$20,1,B1758+1),B1758)</f>
        <v>1</v>
      </c>
      <c r="C1759" s="1">
        <f>IF(C1758+1=Protocol!$V$21,0,C1758+1)</f>
        <v>5</v>
      </c>
      <c r="D1759" s="1">
        <f t="shared" si="71"/>
        <v>6</v>
      </c>
      <c r="E1759" s="1" t="str">
        <f>INDEX(Protocol[Mark],MATCH(C1759,Protocol[Step],0))</f>
        <v>4S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116010006</v>
      </c>
      <c r="H1759" s="134">
        <f>Systematic[[#This Row],[SampleVariableLabel]]+100*Systematic[[#This Row],[State]]</f>
        <v>116010506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116</v>
      </c>
      <c r="B1760" s="1">
        <f>IF(C1760=0,IF(B1759=Protocol!$V$20,1,B1759+1),B1759)</f>
        <v>1</v>
      </c>
      <c r="C1760" s="1">
        <f>IF(C1759+1=Protocol!$V$21,0,C1759+1)</f>
        <v>6</v>
      </c>
      <c r="D1760" s="1">
        <f t="shared" si="71"/>
        <v>1</v>
      </c>
      <c r="E1760" s="1" t="str">
        <f>INDEX(Protocol[Mark],MATCH(C1760,Protocol[Step],0))</f>
        <v>5U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116010001</v>
      </c>
      <c r="H1760" s="134">
        <f>Systematic[[#This Row],[SampleVariableLabel]]+100*Systematic[[#This Row],[State]]</f>
        <v>116010601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116</v>
      </c>
      <c r="B1761" s="1">
        <f>IF(C1761=0,IF(B1760=Protocol!$V$20,1,B1760+1),B1760)</f>
        <v>1</v>
      </c>
      <c r="C1761" s="1">
        <f>IF(C1760+1=Protocol!$V$21,0,C1760+1)</f>
        <v>7</v>
      </c>
      <c r="D1761" s="1">
        <f t="shared" si="71"/>
        <v>2</v>
      </c>
      <c r="E1761" s="1" t="str">
        <f>INDEX(Protocol[Mark],MATCH(C1761,Protocol[Step],0))</f>
        <v>6Rot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116010002</v>
      </c>
      <c r="H1761" s="134">
        <f>Systematic[[#This Row],[SampleVariableLabel]]+100*Systematic[[#This Row],[State]]</f>
        <v>116010702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117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1pfi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117010003</v>
      </c>
      <c r="H1762" s="134">
        <f>Systematic[[#This Row],[SampleVariableLabel]]+100*Systematic[[#This Row],[State]]</f>
        <v>117010003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117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1OctM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117010004</v>
      </c>
      <c r="H1763" s="134">
        <f>Systematic[[#This Row],[SampleVariableLabel]]+100*Systematic[[#This Row],[State]]</f>
        <v>117010104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117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2D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117010005</v>
      </c>
      <c r="H1764" s="134">
        <f>Systematic[[#This Row],[SampleVariableLabel]]+100*Systematic[[#This Row],[State]]</f>
        <v>117010205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117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2c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117010006</v>
      </c>
      <c r="H1765" s="134">
        <f>Systematic[[#This Row],[SampleVariableLabel]]+100*Systematic[[#This Row],[State]]</f>
        <v>117010306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117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3P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117010001</v>
      </c>
      <c r="H1766" s="134">
        <f>Systematic[[#This Row],[SampleVariableLabel]]+100*Systematic[[#This Row],[State]]</f>
        <v>117010401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117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4S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117010002</v>
      </c>
      <c r="H1767" s="134">
        <f>Systematic[[#This Row],[SampleVariableLabel]]+100*Systematic[[#This Row],[State]]</f>
        <v>117010502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117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5U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117010003</v>
      </c>
      <c r="H1768" s="134">
        <f>Systematic[[#This Row],[SampleVariableLabel]]+100*Systematic[[#This Row],[State]]</f>
        <v>117010603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117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6Rot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117010004</v>
      </c>
      <c r="H1769" s="134">
        <f>Systematic[[#This Row],[SampleVariableLabel]]+100*Systematic[[#This Row],[State]]</f>
        <v>117010704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118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1pfi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118010005</v>
      </c>
      <c r="H1770" s="134">
        <f>Systematic[[#This Row],[SampleVariableLabel]]+100*Systematic[[#This Row],[State]]</f>
        <v>118010005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118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1OctM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118010006</v>
      </c>
      <c r="H1771" s="134">
        <f>Systematic[[#This Row],[SampleVariableLabel]]+100*Systematic[[#This Row],[State]]</f>
        <v>118010106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118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118010001</v>
      </c>
      <c r="H1772" s="134">
        <f>Systematic[[#This Row],[SampleVariableLabel]]+100*Systematic[[#This Row],[State]]</f>
        <v>118010201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118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118010002</v>
      </c>
      <c r="H1773" s="134">
        <f>Systematic[[#This Row],[SampleVariableLabel]]+100*Systematic[[#This Row],[State]]</f>
        <v>118010302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118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3P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118010003</v>
      </c>
      <c r="H1774" s="134">
        <f>Systematic[[#This Row],[SampleVariableLabel]]+100*Systematic[[#This Row],[State]]</f>
        <v>118010403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118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4S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118010004</v>
      </c>
      <c r="H1775" s="134">
        <f>Systematic[[#This Row],[SampleVariableLabel]]+100*Systematic[[#This Row],[State]]</f>
        <v>118010504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118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5U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118010005</v>
      </c>
      <c r="H1776" s="134">
        <f>Systematic[[#This Row],[SampleVariableLabel]]+100*Systematic[[#This Row],[State]]</f>
        <v>118010605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118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6Rot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118010006</v>
      </c>
      <c r="H1777" s="134">
        <f>Systematic[[#This Row],[SampleVariableLabel]]+100*Systematic[[#This Row],[State]]</f>
        <v>118010706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119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1pfi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119010001</v>
      </c>
      <c r="H1778" s="134">
        <f>Systematic[[#This Row],[SampleVariableLabel]]+100*Systematic[[#This Row],[State]]</f>
        <v>119010001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119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1OctM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119010002</v>
      </c>
      <c r="H1779" s="134">
        <f>Systematic[[#This Row],[SampleVariableLabel]]+100*Systematic[[#This Row],[State]]</f>
        <v>119010102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119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2D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119010003</v>
      </c>
      <c r="H1780" s="134">
        <f>Systematic[[#This Row],[SampleVariableLabel]]+100*Systematic[[#This Row],[State]]</f>
        <v>119010203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119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2c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119010004</v>
      </c>
      <c r="H1781" s="134">
        <f>Systematic[[#This Row],[SampleVariableLabel]]+100*Systematic[[#This Row],[State]]</f>
        <v>119010304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119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3P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119010005</v>
      </c>
      <c r="H1782" s="134">
        <f>Systematic[[#This Row],[SampleVariableLabel]]+100*Systematic[[#This Row],[State]]</f>
        <v>119010405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119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4S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119010006</v>
      </c>
      <c r="H1783" s="134">
        <f>Systematic[[#This Row],[SampleVariableLabel]]+100*Systematic[[#This Row],[State]]</f>
        <v>119010506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119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5U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119010001</v>
      </c>
      <c r="H1784" s="134">
        <f>Systematic[[#This Row],[SampleVariableLabel]]+100*Systematic[[#This Row],[State]]</f>
        <v>119010601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119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6Rot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119010002</v>
      </c>
      <c r="H1785" s="134">
        <f>Systematic[[#This Row],[SampleVariableLabel]]+100*Systematic[[#This Row],[State]]</f>
        <v>119010702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120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1pfi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120010003</v>
      </c>
      <c r="H1786" s="134">
        <f>Systematic[[#This Row],[SampleVariableLabel]]+100*Systematic[[#This Row],[State]]</f>
        <v>120010003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120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1OctM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120010004</v>
      </c>
      <c r="H1787" s="134">
        <f>Systematic[[#This Row],[SampleVariableLabel]]+100*Systematic[[#This Row],[State]]</f>
        <v>120010104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120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2D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120010005</v>
      </c>
      <c r="H1788" s="134">
        <f>Systematic[[#This Row],[SampleVariableLabel]]+100*Systematic[[#This Row],[State]]</f>
        <v>120010205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120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2c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120010006</v>
      </c>
      <c r="H1789" s="134">
        <f>Systematic[[#This Row],[SampleVariableLabel]]+100*Systematic[[#This Row],[State]]</f>
        <v>120010306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120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3P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120010001</v>
      </c>
      <c r="H1790" s="134">
        <f>Systematic[[#This Row],[SampleVariableLabel]]+100*Systematic[[#This Row],[State]]</f>
        <v>120010401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120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4S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120010002</v>
      </c>
      <c r="H1791" s="134">
        <f>Systematic[[#This Row],[SampleVariableLabel]]+100*Systematic[[#This Row],[State]]</f>
        <v>120010502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120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5U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120010003</v>
      </c>
      <c r="H1792" s="134">
        <f>Systematic[[#This Row],[SampleVariableLabel]]+100*Systematic[[#This Row],[State]]</f>
        <v>120010603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120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6Rot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120010004</v>
      </c>
      <c r="H1793" s="134">
        <f>Systematic[[#This Row],[SampleVariableLabel]]+100*Systematic[[#This Row],[State]]</f>
        <v>120010704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121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1pfi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121010005</v>
      </c>
      <c r="H1794" s="134">
        <f>Systematic[[#This Row],[SampleVariableLabel]]+100*Systematic[[#This Row],[State]]</f>
        <v>121010005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121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1OctM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121010006</v>
      </c>
      <c r="H1795" s="134">
        <f>Systematic[[#This Row],[SampleVariableLabel]]+100*Systematic[[#This Row],[State]]</f>
        <v>121010106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121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121010001</v>
      </c>
      <c r="H1796" s="134">
        <f>Systematic[[#This Row],[SampleVariableLabel]]+100*Systematic[[#This Row],[State]]</f>
        <v>121010201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121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2c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121010002</v>
      </c>
      <c r="H1797" s="134">
        <f>Systematic[[#This Row],[SampleVariableLabel]]+100*Systematic[[#This Row],[State]]</f>
        <v>121010302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121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3P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121010003</v>
      </c>
      <c r="H1798" s="134">
        <f>Systematic[[#This Row],[SampleVariableLabel]]+100*Systematic[[#This Row],[State]]</f>
        <v>121010403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121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4S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121010004</v>
      </c>
      <c r="H1799" s="134">
        <f>Systematic[[#This Row],[SampleVariableLabel]]+100*Systematic[[#This Row],[State]]</f>
        <v>121010504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121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5U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121010005</v>
      </c>
      <c r="H1800" s="134">
        <f>Systematic[[#This Row],[SampleVariableLabel]]+100*Systematic[[#This Row],[State]]</f>
        <v>121010605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121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6Rot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121010006</v>
      </c>
      <c r="H1801" s="134">
        <f>Systematic[[#This Row],[SampleVariableLabel]]+100*Systematic[[#This Row],[State]]</f>
        <v>121010706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122</v>
      </c>
      <c r="B1802" s="1">
        <f>IF(C1802=0,IF(B1801=Protocol!$V$20,1,B1801+1),B1801)</f>
        <v>1</v>
      </c>
      <c r="C1802" s="1">
        <f>IF(C1801+1=Protocol!$V$21,0,C1801+1)</f>
        <v>0</v>
      </c>
      <c r="D1802" s="1">
        <f t="shared" si="73"/>
        <v>1</v>
      </c>
      <c r="E1802" s="1" t="str">
        <f>INDEX(Protocol[Mark],MATCH(C1802,Protocol[Step],0))</f>
        <v>1pfi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122010001</v>
      </c>
      <c r="H1802" s="134">
        <f>Systematic[[#This Row],[SampleVariableLabel]]+100*Systematic[[#This Row],[State]]</f>
        <v>122010001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122</v>
      </c>
      <c r="B1803" s="1">
        <f>IF(C1803=0,IF(B1802=Protocol!$V$20,1,B1802+1),B1802)</f>
        <v>1</v>
      </c>
      <c r="C1803" s="1">
        <f>IF(C1802+1=Protocol!$V$21,0,C1802+1)</f>
        <v>1</v>
      </c>
      <c r="D1803" s="1">
        <f t="shared" si="73"/>
        <v>2</v>
      </c>
      <c r="E1803" s="1" t="str">
        <f>INDEX(Protocol[Mark],MATCH(C1803,Protocol[Step],0))</f>
        <v>1OctM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122010002</v>
      </c>
      <c r="H1803" s="134">
        <f>Systematic[[#This Row],[SampleVariableLabel]]+100*Systematic[[#This Row],[State]]</f>
        <v>122010102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122</v>
      </c>
      <c r="B1804" s="1">
        <f>IF(C1804=0,IF(B1803=Protocol!$V$20,1,B1803+1),B1803)</f>
        <v>1</v>
      </c>
      <c r="C1804" s="1">
        <f>IF(C1803+1=Protocol!$V$21,0,C1803+1)</f>
        <v>2</v>
      </c>
      <c r="D1804" s="1">
        <f t="shared" si="73"/>
        <v>3</v>
      </c>
      <c r="E1804" s="1" t="str">
        <f>INDEX(Protocol[Mark],MATCH(C1804,Protocol[Step],0))</f>
        <v>2D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122010003</v>
      </c>
      <c r="H1804" s="134">
        <f>Systematic[[#This Row],[SampleVariableLabel]]+100*Systematic[[#This Row],[State]]</f>
        <v>122010203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122</v>
      </c>
      <c r="B1805" s="1">
        <f>IF(C1805=0,IF(B1804=Protocol!$V$20,1,B1804+1),B1804)</f>
        <v>1</v>
      </c>
      <c r="C1805" s="1">
        <f>IF(C1804+1=Protocol!$V$21,0,C1804+1)</f>
        <v>3</v>
      </c>
      <c r="D1805" s="1">
        <f t="shared" si="73"/>
        <v>4</v>
      </c>
      <c r="E1805" s="1" t="str">
        <f>INDEX(Protocol[Mark],MATCH(C1805,Protocol[Step],0))</f>
        <v>2c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122010004</v>
      </c>
      <c r="H1805" s="134">
        <f>Systematic[[#This Row],[SampleVariableLabel]]+100*Systematic[[#This Row],[State]]</f>
        <v>122010304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122</v>
      </c>
      <c r="B1806" s="1">
        <f>IF(C1806=0,IF(B1805=Protocol!$V$20,1,B1805+1),B1805)</f>
        <v>1</v>
      </c>
      <c r="C1806" s="1">
        <f>IF(C1805+1=Protocol!$V$21,0,C1805+1)</f>
        <v>4</v>
      </c>
      <c r="D1806" s="1">
        <f t="shared" si="73"/>
        <v>5</v>
      </c>
      <c r="E1806" s="1" t="str">
        <f>INDEX(Protocol[Mark],MATCH(C1806,Protocol[Step],0))</f>
        <v>3P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122010005</v>
      </c>
      <c r="H1806" s="134">
        <f>Systematic[[#This Row],[SampleVariableLabel]]+100*Systematic[[#This Row],[State]]</f>
        <v>122010405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122</v>
      </c>
      <c r="B1807" s="1">
        <f>IF(C1807=0,IF(B1806=Protocol!$V$20,1,B1806+1),B1806)</f>
        <v>1</v>
      </c>
      <c r="C1807" s="1">
        <f>IF(C1806+1=Protocol!$V$21,0,C1806+1)</f>
        <v>5</v>
      </c>
      <c r="D1807" s="1">
        <f t="shared" si="73"/>
        <v>6</v>
      </c>
      <c r="E1807" s="1" t="str">
        <f>INDEX(Protocol[Mark],MATCH(C1807,Protocol[Step],0))</f>
        <v>4S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122010006</v>
      </c>
      <c r="H1807" s="134">
        <f>Systematic[[#This Row],[SampleVariableLabel]]+100*Systematic[[#This Row],[State]]</f>
        <v>122010506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122</v>
      </c>
      <c r="B1808" s="1">
        <f>IF(C1808=0,IF(B1807=Protocol!$V$20,1,B1807+1),B1807)</f>
        <v>1</v>
      </c>
      <c r="C1808" s="1">
        <f>IF(C1807+1=Protocol!$V$21,0,C1807+1)</f>
        <v>6</v>
      </c>
      <c r="D1808" s="1">
        <f t="shared" si="73"/>
        <v>1</v>
      </c>
      <c r="E1808" s="1" t="str">
        <f>INDEX(Protocol[Mark],MATCH(C1808,Protocol[Step],0))</f>
        <v>5U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122010001</v>
      </c>
      <c r="H1808" s="134">
        <f>Systematic[[#This Row],[SampleVariableLabel]]+100*Systematic[[#This Row],[State]]</f>
        <v>122010601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122</v>
      </c>
      <c r="B1809" s="1">
        <f>IF(C1809=0,IF(B1808=Protocol!$V$20,1,B1808+1),B1808)</f>
        <v>1</v>
      </c>
      <c r="C1809" s="1">
        <f>IF(C1808+1=Protocol!$V$21,0,C1808+1)</f>
        <v>7</v>
      </c>
      <c r="D1809" s="1">
        <f t="shared" si="73"/>
        <v>2</v>
      </c>
      <c r="E1809" s="1" t="str">
        <f>INDEX(Protocol[Mark],MATCH(C1809,Protocol[Step],0))</f>
        <v>6Rot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122010002</v>
      </c>
      <c r="H1809" s="134">
        <f>Systematic[[#This Row],[SampleVariableLabel]]+100*Systematic[[#This Row],[State]]</f>
        <v>122010702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123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1pfi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123010003</v>
      </c>
      <c r="H1810" s="134">
        <f>Systematic[[#This Row],[SampleVariableLabel]]+100*Systematic[[#This Row],[State]]</f>
        <v>123010003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123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1OctM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123010004</v>
      </c>
      <c r="H1811" s="134">
        <f>Systematic[[#This Row],[SampleVariableLabel]]+100*Systematic[[#This Row],[State]]</f>
        <v>123010104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123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2D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123010005</v>
      </c>
      <c r="H1812" s="134">
        <f>Systematic[[#This Row],[SampleVariableLabel]]+100*Systematic[[#This Row],[State]]</f>
        <v>123010205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123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2c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123010006</v>
      </c>
      <c r="H1813" s="134">
        <f>Systematic[[#This Row],[SampleVariableLabel]]+100*Systematic[[#This Row],[State]]</f>
        <v>123010306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123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3P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123010001</v>
      </c>
      <c r="H1814" s="134">
        <f>Systematic[[#This Row],[SampleVariableLabel]]+100*Systematic[[#This Row],[State]]</f>
        <v>123010401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123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4S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123010002</v>
      </c>
      <c r="H1815" s="134">
        <f>Systematic[[#This Row],[SampleVariableLabel]]+100*Systematic[[#This Row],[State]]</f>
        <v>123010502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123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5U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123010003</v>
      </c>
      <c r="H1816" s="134">
        <f>Systematic[[#This Row],[SampleVariableLabel]]+100*Systematic[[#This Row],[State]]</f>
        <v>123010603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123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6Rot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123010004</v>
      </c>
      <c r="H1817" s="134">
        <f>Systematic[[#This Row],[SampleVariableLabel]]+100*Systematic[[#This Row],[State]]</f>
        <v>123010704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124</v>
      </c>
      <c r="B1818" s="1">
        <f>IF(C1818=0,IF(B1817=Protocol!$V$20,1,B1817+1),B1817)</f>
        <v>1</v>
      </c>
      <c r="C1818" s="1">
        <f>IF(C1817+1=Protocol!$V$21,0,C1817+1)</f>
        <v>0</v>
      </c>
      <c r="D1818" s="1">
        <f t="shared" si="73"/>
        <v>5</v>
      </c>
      <c r="E1818" s="1" t="str">
        <f>INDEX(Protocol[Mark],MATCH(C1818,Protocol[Step],0))</f>
        <v>1pfi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124010005</v>
      </c>
      <c r="H1818" s="134">
        <f>Systematic[[#This Row],[SampleVariableLabel]]+100*Systematic[[#This Row],[State]]</f>
        <v>124010005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124</v>
      </c>
      <c r="B1819" s="1">
        <f>IF(C1819=0,IF(B1818=Protocol!$V$20,1,B1818+1),B1818)</f>
        <v>1</v>
      </c>
      <c r="C1819" s="1">
        <f>IF(C1818+1=Protocol!$V$21,0,C1818+1)</f>
        <v>1</v>
      </c>
      <c r="D1819" s="1">
        <f t="shared" si="73"/>
        <v>6</v>
      </c>
      <c r="E1819" s="1" t="str">
        <f>INDEX(Protocol[Mark],MATCH(C1819,Protocol[Step],0))</f>
        <v>1OctM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124010006</v>
      </c>
      <c r="H1819" s="134">
        <f>Systematic[[#This Row],[SampleVariableLabel]]+100*Systematic[[#This Row],[State]]</f>
        <v>124010106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124</v>
      </c>
      <c r="B1820" s="1">
        <f>IF(C1820=0,IF(B1819=Protocol!$V$20,1,B1819+1),B1819)</f>
        <v>1</v>
      </c>
      <c r="C1820" s="1">
        <f>IF(C1819+1=Protocol!$V$21,0,C1819+1)</f>
        <v>2</v>
      </c>
      <c r="D1820" s="1">
        <f t="shared" si="73"/>
        <v>1</v>
      </c>
      <c r="E1820" s="1" t="str">
        <f>INDEX(Protocol[Mark],MATCH(C1820,Protocol[Step],0))</f>
        <v>2D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124010001</v>
      </c>
      <c r="H1820" s="134">
        <f>Systematic[[#This Row],[SampleVariableLabel]]+100*Systematic[[#This Row],[State]]</f>
        <v>124010201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124</v>
      </c>
      <c r="B1821" s="1">
        <f>IF(C1821=0,IF(B1820=Protocol!$V$20,1,B1820+1),B1820)</f>
        <v>1</v>
      </c>
      <c r="C1821" s="1">
        <f>IF(C1820+1=Protocol!$V$21,0,C1820+1)</f>
        <v>3</v>
      </c>
      <c r="D1821" s="1">
        <f t="shared" si="73"/>
        <v>2</v>
      </c>
      <c r="E1821" s="1" t="str">
        <f>INDEX(Protocol[Mark],MATCH(C1821,Protocol[Step],0))</f>
        <v>2c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124010002</v>
      </c>
      <c r="H1821" s="134">
        <f>Systematic[[#This Row],[SampleVariableLabel]]+100*Systematic[[#This Row],[State]]</f>
        <v>124010302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124</v>
      </c>
      <c r="B1822" s="1">
        <f>IF(C1822=0,IF(B1821=Protocol!$V$20,1,B1821+1),B1821)</f>
        <v>1</v>
      </c>
      <c r="C1822" s="1">
        <f>IF(C1821+1=Protocol!$V$21,0,C1821+1)</f>
        <v>4</v>
      </c>
      <c r="D1822" s="1">
        <f t="shared" si="73"/>
        <v>3</v>
      </c>
      <c r="E1822" s="1" t="str">
        <f>INDEX(Protocol[Mark],MATCH(C1822,Protocol[Step],0))</f>
        <v>3P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124010003</v>
      </c>
      <c r="H1822" s="134">
        <f>Systematic[[#This Row],[SampleVariableLabel]]+100*Systematic[[#This Row],[State]]</f>
        <v>124010403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124</v>
      </c>
      <c r="B1823" s="1">
        <f>IF(C1823=0,IF(B1822=Protocol!$V$20,1,B1822+1),B1822)</f>
        <v>1</v>
      </c>
      <c r="C1823" s="1">
        <f>IF(C1822+1=Protocol!$V$21,0,C1822+1)</f>
        <v>5</v>
      </c>
      <c r="D1823" s="1">
        <f t="shared" si="73"/>
        <v>4</v>
      </c>
      <c r="E1823" s="1" t="str">
        <f>INDEX(Protocol[Mark],MATCH(C1823,Protocol[Step],0))</f>
        <v>4S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124010004</v>
      </c>
      <c r="H1823" s="134">
        <f>Systematic[[#This Row],[SampleVariableLabel]]+100*Systematic[[#This Row],[State]]</f>
        <v>124010504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124</v>
      </c>
      <c r="B1824" s="1">
        <f>IF(C1824=0,IF(B1823=Protocol!$V$20,1,B1823+1),B1823)</f>
        <v>1</v>
      </c>
      <c r="C1824" s="1">
        <f>IF(C1823+1=Protocol!$V$21,0,C1823+1)</f>
        <v>6</v>
      </c>
      <c r="D1824" s="1">
        <f t="shared" si="73"/>
        <v>5</v>
      </c>
      <c r="E1824" s="1" t="str">
        <f>INDEX(Protocol[Mark],MATCH(C1824,Protocol[Step],0))</f>
        <v>5U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124010005</v>
      </c>
      <c r="H1824" s="134">
        <f>Systematic[[#This Row],[SampleVariableLabel]]+100*Systematic[[#This Row],[State]]</f>
        <v>124010605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124</v>
      </c>
      <c r="B1825" s="1">
        <f>IF(C1825=0,IF(B1824=Protocol!$V$20,1,B1824+1),B1824)</f>
        <v>1</v>
      </c>
      <c r="C1825" s="1">
        <f>IF(C1824+1=Protocol!$V$21,0,C1824+1)</f>
        <v>7</v>
      </c>
      <c r="D1825" s="1">
        <f t="shared" si="73"/>
        <v>6</v>
      </c>
      <c r="E1825" s="1" t="str">
        <f>INDEX(Protocol[Mark],MATCH(C1825,Protocol[Step],0))</f>
        <v>6Rot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124010006</v>
      </c>
      <c r="H1825" s="134">
        <f>Systematic[[#This Row],[SampleVariableLabel]]+100*Systematic[[#This Row],[State]]</f>
        <v>124010706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125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1pfi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125010001</v>
      </c>
      <c r="H1826" s="134">
        <f>Systematic[[#This Row],[SampleVariableLabel]]+100*Systematic[[#This Row],[State]]</f>
        <v>125010001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125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1OctM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125010002</v>
      </c>
      <c r="H1827" s="134">
        <f>Systematic[[#This Row],[SampleVariableLabel]]+100*Systematic[[#This Row],[State]]</f>
        <v>125010102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125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2D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125010003</v>
      </c>
      <c r="H1828" s="134">
        <f>Systematic[[#This Row],[SampleVariableLabel]]+100*Systematic[[#This Row],[State]]</f>
        <v>125010203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125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2c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125010004</v>
      </c>
      <c r="H1829" s="134">
        <f>Systematic[[#This Row],[SampleVariableLabel]]+100*Systematic[[#This Row],[State]]</f>
        <v>125010304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125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3P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125010005</v>
      </c>
      <c r="H1830" s="134">
        <f>Systematic[[#This Row],[SampleVariableLabel]]+100*Systematic[[#This Row],[State]]</f>
        <v>125010405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125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4S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125010006</v>
      </c>
      <c r="H1831" s="134">
        <f>Systematic[[#This Row],[SampleVariableLabel]]+100*Systematic[[#This Row],[State]]</f>
        <v>125010506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125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5U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125010001</v>
      </c>
      <c r="H1832" s="134">
        <f>Systematic[[#This Row],[SampleVariableLabel]]+100*Systematic[[#This Row],[State]]</f>
        <v>125010601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125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6Rot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125010002</v>
      </c>
      <c r="H1833" s="134">
        <f>Systematic[[#This Row],[SampleVariableLabel]]+100*Systematic[[#This Row],[State]]</f>
        <v>125010702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126</v>
      </c>
      <c r="B1834" s="1">
        <f>IF(C1834=0,IF(B1833=Protocol!$V$20,1,B1833+1),B1833)</f>
        <v>1</v>
      </c>
      <c r="C1834" s="1">
        <f>IF(C1833+1=Protocol!$V$21,0,C1833+1)</f>
        <v>0</v>
      </c>
      <c r="D1834" s="1">
        <f t="shared" si="73"/>
        <v>3</v>
      </c>
      <c r="E1834" s="1" t="str">
        <f>INDEX(Protocol[Mark],MATCH(C1834,Protocol[Step],0))</f>
        <v>1pfi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126010003</v>
      </c>
      <c r="H1834" s="134">
        <f>Systematic[[#This Row],[SampleVariableLabel]]+100*Systematic[[#This Row],[State]]</f>
        <v>126010003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126</v>
      </c>
      <c r="B1835" s="1">
        <f>IF(C1835=0,IF(B1834=Protocol!$V$20,1,B1834+1),B1834)</f>
        <v>1</v>
      </c>
      <c r="C1835" s="1">
        <f>IF(C1834+1=Protocol!$V$21,0,C1834+1)</f>
        <v>1</v>
      </c>
      <c r="D1835" s="1">
        <f t="shared" si="73"/>
        <v>4</v>
      </c>
      <c r="E1835" s="1" t="str">
        <f>INDEX(Protocol[Mark],MATCH(C1835,Protocol[Step],0))</f>
        <v>1OctM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126010004</v>
      </c>
      <c r="H1835" s="134">
        <f>Systematic[[#This Row],[SampleVariableLabel]]+100*Systematic[[#This Row],[State]]</f>
        <v>126010104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126</v>
      </c>
      <c r="B1836" s="1">
        <f>IF(C1836=0,IF(B1835=Protocol!$V$20,1,B1835+1),B1835)</f>
        <v>1</v>
      </c>
      <c r="C1836" s="1">
        <f>IF(C1835+1=Protocol!$V$21,0,C1835+1)</f>
        <v>2</v>
      </c>
      <c r="D1836" s="1">
        <f t="shared" si="73"/>
        <v>5</v>
      </c>
      <c r="E1836" s="1" t="str">
        <f>INDEX(Protocol[Mark],MATCH(C1836,Protocol[Step],0))</f>
        <v>2D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126010005</v>
      </c>
      <c r="H1836" s="134">
        <f>Systematic[[#This Row],[SampleVariableLabel]]+100*Systematic[[#This Row],[State]]</f>
        <v>126010205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126</v>
      </c>
      <c r="B1837" s="1">
        <f>IF(C1837=0,IF(B1836=Protocol!$V$20,1,B1836+1),B1836)</f>
        <v>1</v>
      </c>
      <c r="C1837" s="1">
        <f>IF(C1836+1=Protocol!$V$21,0,C1836+1)</f>
        <v>3</v>
      </c>
      <c r="D1837" s="1">
        <f t="shared" si="73"/>
        <v>6</v>
      </c>
      <c r="E1837" s="1" t="str">
        <f>INDEX(Protocol[Mark],MATCH(C1837,Protocol[Step],0))</f>
        <v>2c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126010006</v>
      </c>
      <c r="H1837" s="134">
        <f>Systematic[[#This Row],[SampleVariableLabel]]+100*Systematic[[#This Row],[State]]</f>
        <v>126010306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126</v>
      </c>
      <c r="B1838" s="1">
        <f>IF(C1838=0,IF(B1837=Protocol!$V$20,1,B1837+1),B1837)</f>
        <v>1</v>
      </c>
      <c r="C1838" s="1">
        <f>IF(C1837+1=Protocol!$V$21,0,C1837+1)</f>
        <v>4</v>
      </c>
      <c r="D1838" s="1">
        <f t="shared" si="73"/>
        <v>1</v>
      </c>
      <c r="E1838" s="1" t="str">
        <f>INDEX(Protocol[Mark],MATCH(C1838,Protocol[Step],0))</f>
        <v>3P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126010001</v>
      </c>
      <c r="H1838" s="134">
        <f>Systematic[[#This Row],[SampleVariableLabel]]+100*Systematic[[#This Row],[State]]</f>
        <v>126010401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126</v>
      </c>
      <c r="B1839" s="1">
        <f>IF(C1839=0,IF(B1838=Protocol!$V$20,1,B1838+1),B1838)</f>
        <v>1</v>
      </c>
      <c r="C1839" s="1">
        <f>IF(C1838+1=Protocol!$V$21,0,C1838+1)</f>
        <v>5</v>
      </c>
      <c r="D1839" s="1">
        <f t="shared" si="73"/>
        <v>2</v>
      </c>
      <c r="E1839" s="1" t="str">
        <f>INDEX(Protocol[Mark],MATCH(C1839,Protocol[Step],0))</f>
        <v>4S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126010002</v>
      </c>
      <c r="H1839" s="134">
        <f>Systematic[[#This Row],[SampleVariableLabel]]+100*Systematic[[#This Row],[State]]</f>
        <v>126010502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126</v>
      </c>
      <c r="B1840" s="1">
        <f>IF(C1840=0,IF(B1839=Protocol!$V$20,1,B1839+1),B1839)</f>
        <v>1</v>
      </c>
      <c r="C1840" s="1">
        <f>IF(C1839+1=Protocol!$V$21,0,C1839+1)</f>
        <v>6</v>
      </c>
      <c r="D1840" s="1">
        <f t="shared" si="73"/>
        <v>3</v>
      </c>
      <c r="E1840" s="1" t="str">
        <f>INDEX(Protocol[Mark],MATCH(C1840,Protocol[Step],0))</f>
        <v>5U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126010003</v>
      </c>
      <c r="H1840" s="134">
        <f>Systematic[[#This Row],[SampleVariableLabel]]+100*Systematic[[#This Row],[State]]</f>
        <v>126010603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126</v>
      </c>
      <c r="B1841" s="1">
        <f>IF(C1841=0,IF(B1840=Protocol!$V$20,1,B1840+1),B1840)</f>
        <v>1</v>
      </c>
      <c r="C1841" s="1">
        <f>IF(C1840+1=Protocol!$V$21,0,C1840+1)</f>
        <v>7</v>
      </c>
      <c r="D1841" s="1">
        <f t="shared" si="73"/>
        <v>4</v>
      </c>
      <c r="E1841" s="1" t="str">
        <f>INDEX(Protocol[Mark],MATCH(C1841,Protocol[Step],0))</f>
        <v>6Rot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126010004</v>
      </c>
      <c r="H1841" s="134">
        <f>Systematic[[#This Row],[SampleVariableLabel]]+100*Systematic[[#This Row],[State]]</f>
        <v>126010704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127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1pfi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127010005</v>
      </c>
      <c r="H1842" s="134">
        <f>Systematic[[#This Row],[SampleVariableLabel]]+100*Systematic[[#This Row],[State]]</f>
        <v>127010005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127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1OctM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127010006</v>
      </c>
      <c r="H1843" s="134">
        <f>Systematic[[#This Row],[SampleVariableLabel]]+100*Systematic[[#This Row],[State]]</f>
        <v>127010106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127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2D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127010001</v>
      </c>
      <c r="H1844" s="134">
        <f>Systematic[[#This Row],[SampleVariableLabel]]+100*Systematic[[#This Row],[State]]</f>
        <v>127010201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127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2c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127010002</v>
      </c>
      <c r="H1845" s="134">
        <f>Systematic[[#This Row],[SampleVariableLabel]]+100*Systematic[[#This Row],[State]]</f>
        <v>127010302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127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3P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127010003</v>
      </c>
      <c r="H1846" s="134">
        <f>Systematic[[#This Row],[SampleVariableLabel]]+100*Systematic[[#This Row],[State]]</f>
        <v>127010403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127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4S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127010004</v>
      </c>
      <c r="H1847" s="134">
        <f>Systematic[[#This Row],[SampleVariableLabel]]+100*Systematic[[#This Row],[State]]</f>
        <v>127010504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127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5U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127010005</v>
      </c>
      <c r="H1848" s="134">
        <f>Systematic[[#This Row],[SampleVariableLabel]]+100*Systematic[[#This Row],[State]]</f>
        <v>127010605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127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6Rot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127010006</v>
      </c>
      <c r="H1849" s="134">
        <f>Systematic[[#This Row],[SampleVariableLabel]]+100*Systematic[[#This Row],[State]]</f>
        <v>127010706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128</v>
      </c>
      <c r="B1850" s="1">
        <f>IF(C1850=0,IF(B1849=Protocol!$V$20,1,B1849+1),B1849)</f>
        <v>1</v>
      </c>
      <c r="C1850" s="1">
        <f>IF(C1849+1=Protocol!$V$21,0,C1849+1)</f>
        <v>0</v>
      </c>
      <c r="D1850" s="1">
        <f t="shared" si="73"/>
        <v>1</v>
      </c>
      <c r="E1850" s="1" t="str">
        <f>INDEX(Protocol[Mark],MATCH(C1850,Protocol[Step],0))</f>
        <v>1pfi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128010001</v>
      </c>
      <c r="H1850" s="134">
        <f>Systematic[[#This Row],[SampleVariableLabel]]+100*Systematic[[#This Row],[State]]</f>
        <v>128010001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128</v>
      </c>
      <c r="B1851" s="1">
        <f>IF(C1851=0,IF(B1850=Protocol!$V$20,1,B1850+1),B1850)</f>
        <v>1</v>
      </c>
      <c r="C1851" s="1">
        <f>IF(C1850+1=Protocol!$V$21,0,C1850+1)</f>
        <v>1</v>
      </c>
      <c r="D1851" s="1">
        <f t="shared" si="73"/>
        <v>2</v>
      </c>
      <c r="E1851" s="1" t="str">
        <f>INDEX(Protocol[Mark],MATCH(C1851,Protocol[Step],0))</f>
        <v>1OctM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128010002</v>
      </c>
      <c r="H1851" s="134">
        <f>Systematic[[#This Row],[SampleVariableLabel]]+100*Systematic[[#This Row],[State]]</f>
        <v>128010102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128</v>
      </c>
      <c r="B1852" s="1">
        <f>IF(C1852=0,IF(B1851=Protocol!$V$20,1,B1851+1),B1851)</f>
        <v>1</v>
      </c>
      <c r="C1852" s="1">
        <f>IF(C1851+1=Protocol!$V$21,0,C1851+1)</f>
        <v>2</v>
      </c>
      <c r="D1852" s="1">
        <f t="shared" si="73"/>
        <v>3</v>
      </c>
      <c r="E1852" s="1" t="str">
        <f>INDEX(Protocol[Mark],MATCH(C1852,Protocol[Step],0))</f>
        <v>2D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128010003</v>
      </c>
      <c r="H1852" s="134">
        <f>Systematic[[#This Row],[SampleVariableLabel]]+100*Systematic[[#This Row],[State]]</f>
        <v>128010203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128</v>
      </c>
      <c r="B1853" s="1">
        <f>IF(C1853=0,IF(B1852=Protocol!$V$20,1,B1852+1),B1852)</f>
        <v>1</v>
      </c>
      <c r="C1853" s="1">
        <f>IF(C1852+1=Protocol!$V$21,0,C1852+1)</f>
        <v>3</v>
      </c>
      <c r="D1853" s="1">
        <f t="shared" si="73"/>
        <v>4</v>
      </c>
      <c r="E1853" s="1" t="str">
        <f>INDEX(Protocol[Mark],MATCH(C1853,Protocol[Step],0))</f>
        <v>2c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128010004</v>
      </c>
      <c r="H1853" s="134">
        <f>Systematic[[#This Row],[SampleVariableLabel]]+100*Systematic[[#This Row],[State]]</f>
        <v>128010304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128</v>
      </c>
      <c r="B1854" s="1">
        <f>IF(C1854=0,IF(B1853=Protocol!$V$20,1,B1853+1),B1853)</f>
        <v>1</v>
      </c>
      <c r="C1854" s="1">
        <f>IF(C1853+1=Protocol!$V$21,0,C1853+1)</f>
        <v>4</v>
      </c>
      <c r="D1854" s="1">
        <f t="shared" si="73"/>
        <v>5</v>
      </c>
      <c r="E1854" s="1" t="str">
        <f>INDEX(Protocol[Mark],MATCH(C1854,Protocol[Step],0))</f>
        <v>3P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128010005</v>
      </c>
      <c r="H1854" s="134">
        <f>Systematic[[#This Row],[SampleVariableLabel]]+100*Systematic[[#This Row],[State]]</f>
        <v>128010405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128</v>
      </c>
      <c r="B1855" s="1">
        <f>IF(C1855=0,IF(B1854=Protocol!$V$20,1,B1854+1),B1854)</f>
        <v>1</v>
      </c>
      <c r="C1855" s="1">
        <f>IF(C1854+1=Protocol!$V$21,0,C1854+1)</f>
        <v>5</v>
      </c>
      <c r="D1855" s="1">
        <f t="shared" si="73"/>
        <v>6</v>
      </c>
      <c r="E1855" s="1" t="str">
        <f>INDEX(Protocol[Mark],MATCH(C1855,Protocol[Step],0))</f>
        <v>4S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128010006</v>
      </c>
      <c r="H1855" s="134">
        <f>Systematic[[#This Row],[SampleVariableLabel]]+100*Systematic[[#This Row],[State]]</f>
        <v>128010506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128</v>
      </c>
      <c r="B1856" s="1">
        <f>IF(C1856=0,IF(B1855=Protocol!$V$20,1,B1855+1),B1855)</f>
        <v>1</v>
      </c>
      <c r="C1856" s="1">
        <f>IF(C1855+1=Protocol!$V$21,0,C1855+1)</f>
        <v>6</v>
      </c>
      <c r="D1856" s="1">
        <f t="shared" si="73"/>
        <v>1</v>
      </c>
      <c r="E1856" s="1" t="str">
        <f>INDEX(Protocol[Mark],MATCH(C1856,Protocol[Step],0))</f>
        <v>5U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128010001</v>
      </c>
      <c r="H1856" s="134">
        <f>Systematic[[#This Row],[SampleVariableLabel]]+100*Systematic[[#This Row],[State]]</f>
        <v>128010601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128</v>
      </c>
      <c r="B1857" s="1">
        <f>IF(C1857=0,IF(B1856=Protocol!$V$20,1,B1856+1),B1856)</f>
        <v>1</v>
      </c>
      <c r="C1857" s="1">
        <f>IF(C1856+1=Protocol!$V$21,0,C1856+1)</f>
        <v>7</v>
      </c>
      <c r="D1857" s="1">
        <f t="shared" si="73"/>
        <v>2</v>
      </c>
      <c r="E1857" s="1" t="str">
        <f>INDEX(Protocol[Mark],MATCH(C1857,Protocol[Step],0))</f>
        <v>6Rot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128010002</v>
      </c>
      <c r="H1857" s="134">
        <f>Systematic[[#This Row],[SampleVariableLabel]]+100*Systematic[[#This Row],[State]]</f>
        <v>128010702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129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1pfi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129010003</v>
      </c>
      <c r="H1858" s="134">
        <f>Systematic[[#This Row],[SampleVariableLabel]]+100*Systematic[[#This Row],[State]]</f>
        <v>129010003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129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1OctM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129010004</v>
      </c>
      <c r="H1859" s="134">
        <f>Systematic[[#This Row],[SampleVariableLabel]]+100*Systematic[[#This Row],[State]]</f>
        <v>129010104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129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2D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129010005</v>
      </c>
      <c r="H1860" s="134">
        <f>Systematic[[#This Row],[SampleVariableLabel]]+100*Systematic[[#This Row],[State]]</f>
        <v>129010205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129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2c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129010006</v>
      </c>
      <c r="H1861" s="134">
        <f>Systematic[[#This Row],[SampleVariableLabel]]+100*Systematic[[#This Row],[State]]</f>
        <v>129010306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129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3P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129010001</v>
      </c>
      <c r="H1862" s="134">
        <f>Systematic[[#This Row],[SampleVariableLabel]]+100*Systematic[[#This Row],[State]]</f>
        <v>129010401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129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4S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129010002</v>
      </c>
      <c r="H1863" s="134">
        <f>Systematic[[#This Row],[SampleVariableLabel]]+100*Systematic[[#This Row],[State]]</f>
        <v>129010502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129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5U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129010003</v>
      </c>
      <c r="H1864" s="134">
        <f>Systematic[[#This Row],[SampleVariableLabel]]+100*Systematic[[#This Row],[State]]</f>
        <v>129010603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129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6Rot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129010004</v>
      </c>
      <c r="H1865" s="134">
        <f>Systematic[[#This Row],[SampleVariableLabel]]+100*Systematic[[#This Row],[State]]</f>
        <v>129010704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130</v>
      </c>
      <c r="B1866" s="1">
        <f>IF(C1866=0,IF(B1865=Protocol!$V$20,1,B1865+1),B1865)</f>
        <v>1</v>
      </c>
      <c r="C1866" s="1">
        <f>IF(C1865+1=Protocol!$V$21,0,C1865+1)</f>
        <v>0</v>
      </c>
      <c r="D1866" s="1">
        <f t="shared" si="75"/>
        <v>5</v>
      </c>
      <c r="E1866" s="1" t="str">
        <f>INDEX(Protocol[Mark],MATCH(C1866,Protocol[Step],0))</f>
        <v>1pfi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130010005</v>
      </c>
      <c r="H1866" s="134">
        <f>Systematic[[#This Row],[SampleVariableLabel]]+100*Systematic[[#This Row],[State]]</f>
        <v>130010005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130</v>
      </c>
      <c r="B1867" s="1">
        <f>IF(C1867=0,IF(B1866=Protocol!$V$20,1,B1866+1),B1866)</f>
        <v>1</v>
      </c>
      <c r="C1867" s="1">
        <f>IF(C1866+1=Protocol!$V$21,0,C1866+1)</f>
        <v>1</v>
      </c>
      <c r="D1867" s="1">
        <f t="shared" si="75"/>
        <v>6</v>
      </c>
      <c r="E1867" s="1" t="str">
        <f>INDEX(Protocol[Mark],MATCH(C1867,Protocol[Step],0))</f>
        <v>1OctM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130010006</v>
      </c>
      <c r="H1867" s="134">
        <f>Systematic[[#This Row],[SampleVariableLabel]]+100*Systematic[[#This Row],[State]]</f>
        <v>130010106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130</v>
      </c>
      <c r="B1868" s="1">
        <f>IF(C1868=0,IF(B1867=Protocol!$V$20,1,B1867+1),B1867)</f>
        <v>1</v>
      </c>
      <c r="C1868" s="1">
        <f>IF(C1867+1=Protocol!$V$21,0,C1867+1)</f>
        <v>2</v>
      </c>
      <c r="D1868" s="1">
        <f t="shared" si="75"/>
        <v>1</v>
      </c>
      <c r="E1868" s="1" t="str">
        <f>INDEX(Protocol[Mark],MATCH(C1868,Protocol[Step],0))</f>
        <v>2D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130010001</v>
      </c>
      <c r="H1868" s="134">
        <f>Systematic[[#This Row],[SampleVariableLabel]]+100*Systematic[[#This Row],[State]]</f>
        <v>130010201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130</v>
      </c>
      <c r="B1869" s="1">
        <f>IF(C1869=0,IF(B1868=Protocol!$V$20,1,B1868+1),B1868)</f>
        <v>1</v>
      </c>
      <c r="C1869" s="1">
        <f>IF(C1868+1=Protocol!$V$21,0,C1868+1)</f>
        <v>3</v>
      </c>
      <c r="D1869" s="1">
        <f t="shared" si="75"/>
        <v>2</v>
      </c>
      <c r="E1869" s="1" t="str">
        <f>INDEX(Protocol[Mark],MATCH(C1869,Protocol[Step],0))</f>
        <v>2c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130010002</v>
      </c>
      <c r="H1869" s="134">
        <f>Systematic[[#This Row],[SampleVariableLabel]]+100*Systematic[[#This Row],[State]]</f>
        <v>130010302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130</v>
      </c>
      <c r="B1870" s="1">
        <f>IF(C1870=0,IF(B1869=Protocol!$V$20,1,B1869+1),B1869)</f>
        <v>1</v>
      </c>
      <c r="C1870" s="1">
        <f>IF(C1869+1=Protocol!$V$21,0,C1869+1)</f>
        <v>4</v>
      </c>
      <c r="D1870" s="1">
        <f t="shared" si="75"/>
        <v>3</v>
      </c>
      <c r="E1870" s="1" t="str">
        <f>INDEX(Protocol[Mark],MATCH(C1870,Protocol[Step],0))</f>
        <v>3P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130010003</v>
      </c>
      <c r="H1870" s="134">
        <f>Systematic[[#This Row],[SampleVariableLabel]]+100*Systematic[[#This Row],[State]]</f>
        <v>130010403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130</v>
      </c>
      <c r="B1871" s="1">
        <f>IF(C1871=0,IF(B1870=Protocol!$V$20,1,B1870+1),B1870)</f>
        <v>1</v>
      </c>
      <c r="C1871" s="1">
        <f>IF(C1870+1=Protocol!$V$21,0,C1870+1)</f>
        <v>5</v>
      </c>
      <c r="D1871" s="1">
        <f t="shared" si="75"/>
        <v>4</v>
      </c>
      <c r="E1871" s="1" t="str">
        <f>INDEX(Protocol[Mark],MATCH(C1871,Protocol[Step],0))</f>
        <v>4S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130010004</v>
      </c>
      <c r="H1871" s="134">
        <f>Systematic[[#This Row],[SampleVariableLabel]]+100*Systematic[[#This Row],[State]]</f>
        <v>130010504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130</v>
      </c>
      <c r="B1872" s="1">
        <f>IF(C1872=0,IF(B1871=Protocol!$V$20,1,B1871+1),B1871)</f>
        <v>1</v>
      </c>
      <c r="C1872" s="1">
        <f>IF(C1871+1=Protocol!$V$21,0,C1871+1)</f>
        <v>6</v>
      </c>
      <c r="D1872" s="1">
        <f t="shared" si="75"/>
        <v>5</v>
      </c>
      <c r="E1872" s="1" t="str">
        <f>INDEX(Protocol[Mark],MATCH(C1872,Protocol[Step],0))</f>
        <v>5U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130010005</v>
      </c>
      <c r="H1872" s="134">
        <f>Systematic[[#This Row],[SampleVariableLabel]]+100*Systematic[[#This Row],[State]]</f>
        <v>130010605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130</v>
      </c>
      <c r="B1873" s="1">
        <f>IF(C1873=0,IF(B1872=Protocol!$V$20,1,B1872+1),B1872)</f>
        <v>1</v>
      </c>
      <c r="C1873" s="1">
        <f>IF(C1872+1=Protocol!$V$21,0,C1872+1)</f>
        <v>7</v>
      </c>
      <c r="D1873" s="1">
        <f t="shared" si="75"/>
        <v>6</v>
      </c>
      <c r="E1873" s="1" t="str">
        <f>INDEX(Protocol[Mark],MATCH(C1873,Protocol[Step],0))</f>
        <v>6Rot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130010006</v>
      </c>
      <c r="H1873" s="134">
        <f>Systematic[[#This Row],[SampleVariableLabel]]+100*Systematic[[#This Row],[State]]</f>
        <v>130010706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131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1pfi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131010001</v>
      </c>
      <c r="H1874" s="134">
        <f>Systematic[[#This Row],[SampleVariableLabel]]+100*Systematic[[#This Row],[State]]</f>
        <v>131010001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131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1OctM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131010002</v>
      </c>
      <c r="H1875" s="134">
        <f>Systematic[[#This Row],[SampleVariableLabel]]+100*Systematic[[#This Row],[State]]</f>
        <v>131010102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131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131010003</v>
      </c>
      <c r="H1876" s="134">
        <f>Systematic[[#This Row],[SampleVariableLabel]]+100*Systematic[[#This Row],[State]]</f>
        <v>131010203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131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131010004</v>
      </c>
      <c r="H1877" s="134">
        <f>Systematic[[#This Row],[SampleVariableLabel]]+100*Systematic[[#This Row],[State]]</f>
        <v>131010304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131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3P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131010005</v>
      </c>
      <c r="H1878" s="134">
        <f>Systematic[[#This Row],[SampleVariableLabel]]+100*Systematic[[#This Row],[State]]</f>
        <v>131010405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131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4S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131010006</v>
      </c>
      <c r="H1879" s="134">
        <f>Systematic[[#This Row],[SampleVariableLabel]]+100*Systematic[[#This Row],[State]]</f>
        <v>131010506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131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5U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131010001</v>
      </c>
      <c r="H1880" s="134">
        <f>Systematic[[#This Row],[SampleVariableLabel]]+100*Systematic[[#This Row],[State]]</f>
        <v>131010601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131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6Rot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131010002</v>
      </c>
      <c r="H1881" s="134">
        <f>Systematic[[#This Row],[SampleVariableLabel]]+100*Systematic[[#This Row],[State]]</f>
        <v>131010702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132</v>
      </c>
      <c r="B1882" s="1">
        <f>IF(C1882=0,IF(B1881=Protocol!$V$20,1,B1881+1),B1881)</f>
        <v>1</v>
      </c>
      <c r="C1882" s="1">
        <f>IF(C1881+1=Protocol!$V$21,0,C1881+1)</f>
        <v>0</v>
      </c>
      <c r="D1882" s="1">
        <f t="shared" si="75"/>
        <v>3</v>
      </c>
      <c r="E1882" s="1" t="str">
        <f>INDEX(Protocol[Mark],MATCH(C1882,Protocol[Step],0))</f>
        <v>1pfi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132010003</v>
      </c>
      <c r="H1882" s="134">
        <f>Systematic[[#This Row],[SampleVariableLabel]]+100*Systematic[[#This Row],[State]]</f>
        <v>132010003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132</v>
      </c>
      <c r="B1883" s="1">
        <f>IF(C1883=0,IF(B1882=Protocol!$V$20,1,B1882+1),B1882)</f>
        <v>1</v>
      </c>
      <c r="C1883" s="1">
        <f>IF(C1882+1=Protocol!$V$21,0,C1882+1)</f>
        <v>1</v>
      </c>
      <c r="D1883" s="1">
        <f t="shared" si="75"/>
        <v>4</v>
      </c>
      <c r="E1883" s="1" t="str">
        <f>INDEX(Protocol[Mark],MATCH(C1883,Protocol[Step],0))</f>
        <v>1OctM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132010004</v>
      </c>
      <c r="H1883" s="134">
        <f>Systematic[[#This Row],[SampleVariableLabel]]+100*Systematic[[#This Row],[State]]</f>
        <v>132010104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132</v>
      </c>
      <c r="B1884" s="1">
        <f>IF(C1884=0,IF(B1883=Protocol!$V$20,1,B1883+1),B1883)</f>
        <v>1</v>
      </c>
      <c r="C1884" s="1">
        <f>IF(C1883+1=Protocol!$V$21,0,C1883+1)</f>
        <v>2</v>
      </c>
      <c r="D1884" s="1">
        <f t="shared" si="75"/>
        <v>5</v>
      </c>
      <c r="E1884" s="1" t="str">
        <f>INDEX(Protocol[Mark],MATCH(C1884,Protocol[Step],0))</f>
        <v>2D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132010005</v>
      </c>
      <c r="H1884" s="134">
        <f>Systematic[[#This Row],[SampleVariableLabel]]+100*Systematic[[#This Row],[State]]</f>
        <v>132010205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132</v>
      </c>
      <c r="B1885" s="1">
        <f>IF(C1885=0,IF(B1884=Protocol!$V$20,1,B1884+1),B1884)</f>
        <v>1</v>
      </c>
      <c r="C1885" s="1">
        <f>IF(C1884+1=Protocol!$V$21,0,C1884+1)</f>
        <v>3</v>
      </c>
      <c r="D1885" s="1">
        <f t="shared" si="75"/>
        <v>6</v>
      </c>
      <c r="E1885" s="1" t="str">
        <f>INDEX(Protocol[Mark],MATCH(C1885,Protocol[Step],0))</f>
        <v>2c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132010006</v>
      </c>
      <c r="H1885" s="134">
        <f>Systematic[[#This Row],[SampleVariableLabel]]+100*Systematic[[#This Row],[State]]</f>
        <v>132010306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132</v>
      </c>
      <c r="B1886" s="1">
        <f>IF(C1886=0,IF(B1885=Protocol!$V$20,1,B1885+1),B1885)</f>
        <v>1</v>
      </c>
      <c r="C1886" s="1">
        <f>IF(C1885+1=Protocol!$V$21,0,C1885+1)</f>
        <v>4</v>
      </c>
      <c r="D1886" s="1">
        <f t="shared" si="75"/>
        <v>1</v>
      </c>
      <c r="E1886" s="1" t="str">
        <f>INDEX(Protocol[Mark],MATCH(C1886,Protocol[Step],0))</f>
        <v>3P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132010001</v>
      </c>
      <c r="H1886" s="134">
        <f>Systematic[[#This Row],[SampleVariableLabel]]+100*Systematic[[#This Row],[State]]</f>
        <v>132010401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132</v>
      </c>
      <c r="B1887" s="1">
        <f>IF(C1887=0,IF(B1886=Protocol!$V$20,1,B1886+1),B1886)</f>
        <v>1</v>
      </c>
      <c r="C1887" s="1">
        <f>IF(C1886+1=Protocol!$V$21,0,C1886+1)</f>
        <v>5</v>
      </c>
      <c r="D1887" s="1">
        <f t="shared" si="75"/>
        <v>2</v>
      </c>
      <c r="E1887" s="1" t="str">
        <f>INDEX(Protocol[Mark],MATCH(C1887,Protocol[Step],0))</f>
        <v>4S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132010002</v>
      </c>
      <c r="H1887" s="134">
        <f>Systematic[[#This Row],[SampleVariableLabel]]+100*Systematic[[#This Row],[State]]</f>
        <v>132010502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132</v>
      </c>
      <c r="B1888" s="1">
        <f>IF(C1888=0,IF(B1887=Protocol!$V$20,1,B1887+1),B1887)</f>
        <v>1</v>
      </c>
      <c r="C1888" s="1">
        <f>IF(C1887+1=Protocol!$V$21,0,C1887+1)</f>
        <v>6</v>
      </c>
      <c r="D1888" s="1">
        <f t="shared" si="75"/>
        <v>3</v>
      </c>
      <c r="E1888" s="1" t="str">
        <f>INDEX(Protocol[Mark],MATCH(C1888,Protocol[Step],0))</f>
        <v>5U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132010003</v>
      </c>
      <c r="H1888" s="134">
        <f>Systematic[[#This Row],[SampleVariableLabel]]+100*Systematic[[#This Row],[State]]</f>
        <v>132010603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132</v>
      </c>
      <c r="B1889" s="1">
        <f>IF(C1889=0,IF(B1888=Protocol!$V$20,1,B1888+1),B1888)</f>
        <v>1</v>
      </c>
      <c r="C1889" s="1">
        <f>IF(C1888+1=Protocol!$V$21,0,C1888+1)</f>
        <v>7</v>
      </c>
      <c r="D1889" s="1">
        <f t="shared" si="75"/>
        <v>4</v>
      </c>
      <c r="E1889" s="1" t="str">
        <f>INDEX(Protocol[Mark],MATCH(C1889,Protocol[Step],0))</f>
        <v>6Rot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132010004</v>
      </c>
      <c r="H1889" s="134">
        <f>Systematic[[#This Row],[SampleVariableLabel]]+100*Systematic[[#This Row],[State]]</f>
        <v>132010704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133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1pfi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133010005</v>
      </c>
      <c r="H1890" s="134">
        <f>Systematic[[#This Row],[SampleVariableLabel]]+100*Systematic[[#This Row],[State]]</f>
        <v>133010005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133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1OctM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133010006</v>
      </c>
      <c r="H1891" s="134">
        <f>Systematic[[#This Row],[SampleVariableLabel]]+100*Systematic[[#This Row],[State]]</f>
        <v>133010106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133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133010001</v>
      </c>
      <c r="H1892" s="134">
        <f>Systematic[[#This Row],[SampleVariableLabel]]+100*Systematic[[#This Row],[State]]</f>
        <v>133010201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133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2c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133010002</v>
      </c>
      <c r="H1893" s="134">
        <f>Systematic[[#This Row],[SampleVariableLabel]]+100*Systematic[[#This Row],[State]]</f>
        <v>133010302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133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133010003</v>
      </c>
      <c r="H1894" s="134">
        <f>Systematic[[#This Row],[SampleVariableLabel]]+100*Systematic[[#This Row],[State]]</f>
        <v>133010403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133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4S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133010004</v>
      </c>
      <c r="H1895" s="134">
        <f>Systematic[[#This Row],[SampleVariableLabel]]+100*Systematic[[#This Row],[State]]</f>
        <v>133010504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133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5U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133010005</v>
      </c>
      <c r="H1896" s="134">
        <f>Systematic[[#This Row],[SampleVariableLabel]]+100*Systematic[[#This Row],[State]]</f>
        <v>133010605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133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6Rot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133010006</v>
      </c>
      <c r="H1897" s="134">
        <f>Systematic[[#This Row],[SampleVariableLabel]]+100*Systematic[[#This Row],[State]]</f>
        <v>133010706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134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1pfi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134010001</v>
      </c>
      <c r="H1898" s="134">
        <f>Systematic[[#This Row],[SampleVariableLabel]]+100*Systematic[[#This Row],[State]]</f>
        <v>134010001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134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1OctM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134010002</v>
      </c>
      <c r="H1899" s="134">
        <f>Systematic[[#This Row],[SampleVariableLabel]]+100*Systematic[[#This Row],[State]]</f>
        <v>134010102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134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2D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134010003</v>
      </c>
      <c r="H1900" s="134">
        <f>Systematic[[#This Row],[SampleVariableLabel]]+100*Systematic[[#This Row],[State]]</f>
        <v>134010203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134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2c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134010004</v>
      </c>
      <c r="H1901" s="134">
        <f>Systematic[[#This Row],[SampleVariableLabel]]+100*Systematic[[#This Row],[State]]</f>
        <v>134010304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134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3P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134010005</v>
      </c>
      <c r="H1902" s="134">
        <f>Systematic[[#This Row],[SampleVariableLabel]]+100*Systematic[[#This Row],[State]]</f>
        <v>134010405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134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4S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134010006</v>
      </c>
      <c r="H1903" s="134">
        <f>Systematic[[#This Row],[SampleVariableLabel]]+100*Systematic[[#This Row],[State]]</f>
        <v>134010506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134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5U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134010001</v>
      </c>
      <c r="H1904" s="134">
        <f>Systematic[[#This Row],[SampleVariableLabel]]+100*Systematic[[#This Row],[State]]</f>
        <v>134010601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134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6Rot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134010002</v>
      </c>
      <c r="H1905" s="134">
        <f>Systematic[[#This Row],[SampleVariableLabel]]+100*Systematic[[#This Row],[State]]</f>
        <v>134010702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135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1pfi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135010003</v>
      </c>
      <c r="H1906" s="134">
        <f>Systematic[[#This Row],[SampleVariableLabel]]+100*Systematic[[#This Row],[State]]</f>
        <v>135010003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135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1OctM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135010004</v>
      </c>
      <c r="H1907" s="134">
        <f>Systematic[[#This Row],[SampleVariableLabel]]+100*Systematic[[#This Row],[State]]</f>
        <v>135010104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135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2D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135010005</v>
      </c>
      <c r="H1908" s="134">
        <f>Systematic[[#This Row],[SampleVariableLabel]]+100*Systematic[[#This Row],[State]]</f>
        <v>135010205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135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2c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135010006</v>
      </c>
      <c r="H1909" s="134">
        <f>Systematic[[#This Row],[SampleVariableLabel]]+100*Systematic[[#This Row],[State]]</f>
        <v>135010306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135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3P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135010001</v>
      </c>
      <c r="H1910" s="134">
        <f>Systematic[[#This Row],[SampleVariableLabel]]+100*Systematic[[#This Row],[State]]</f>
        <v>135010401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135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4S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135010002</v>
      </c>
      <c r="H1911" s="134">
        <f>Systematic[[#This Row],[SampleVariableLabel]]+100*Systematic[[#This Row],[State]]</f>
        <v>135010502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135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5U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135010003</v>
      </c>
      <c r="H1912" s="134">
        <f>Systematic[[#This Row],[SampleVariableLabel]]+100*Systematic[[#This Row],[State]]</f>
        <v>135010603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135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6Rot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135010004</v>
      </c>
      <c r="H1913" s="134">
        <f>Systematic[[#This Row],[SampleVariableLabel]]+100*Systematic[[#This Row],[State]]</f>
        <v>135010704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136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1pfi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136010005</v>
      </c>
      <c r="H1914" s="134">
        <f>Systematic[[#This Row],[SampleVariableLabel]]+100*Systematic[[#This Row],[State]]</f>
        <v>136010005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136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1OctM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136010006</v>
      </c>
      <c r="H1915" s="134">
        <f>Systematic[[#This Row],[SampleVariableLabel]]+100*Systematic[[#This Row],[State]]</f>
        <v>136010106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136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2D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136010001</v>
      </c>
      <c r="H1916" s="134">
        <f>Systematic[[#This Row],[SampleVariableLabel]]+100*Systematic[[#This Row],[State]]</f>
        <v>136010201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136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2c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136010002</v>
      </c>
      <c r="H1917" s="134">
        <f>Systematic[[#This Row],[SampleVariableLabel]]+100*Systematic[[#This Row],[State]]</f>
        <v>136010302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136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3P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136010003</v>
      </c>
      <c r="H1918" s="134">
        <f>Systematic[[#This Row],[SampleVariableLabel]]+100*Systematic[[#This Row],[State]]</f>
        <v>136010403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136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4S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136010004</v>
      </c>
      <c r="H1919" s="134">
        <f>Systematic[[#This Row],[SampleVariableLabel]]+100*Systematic[[#This Row],[State]]</f>
        <v>136010504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136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5U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136010005</v>
      </c>
      <c r="H1920" s="134">
        <f>Systematic[[#This Row],[SampleVariableLabel]]+100*Systematic[[#This Row],[State]]</f>
        <v>136010605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136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6Rot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136010006</v>
      </c>
      <c r="H1921" s="134">
        <f>Systematic[[#This Row],[SampleVariableLabel]]+100*Systematic[[#This Row],[State]]</f>
        <v>136010706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137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1pfi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137010001</v>
      </c>
      <c r="H1922" s="134">
        <f>Systematic[[#This Row],[SampleVariableLabel]]+100*Systematic[[#This Row],[State]]</f>
        <v>137010001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137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1OctM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137010002</v>
      </c>
      <c r="H1923" s="134">
        <f>Systematic[[#This Row],[SampleVariableLabel]]+100*Systematic[[#This Row],[State]]</f>
        <v>137010102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137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2D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137010003</v>
      </c>
      <c r="H1924" s="134">
        <f>Systematic[[#This Row],[SampleVariableLabel]]+100*Systematic[[#This Row],[State]]</f>
        <v>137010203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137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2c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137010004</v>
      </c>
      <c r="H1925" s="134">
        <f>Systematic[[#This Row],[SampleVariableLabel]]+100*Systematic[[#This Row],[State]]</f>
        <v>137010304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137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3P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137010005</v>
      </c>
      <c r="H1926" s="134">
        <f>Systematic[[#This Row],[SampleVariableLabel]]+100*Systematic[[#This Row],[State]]</f>
        <v>137010405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137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4S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137010006</v>
      </c>
      <c r="H1927" s="134">
        <f>Systematic[[#This Row],[SampleVariableLabel]]+100*Systematic[[#This Row],[State]]</f>
        <v>137010506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137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5U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137010001</v>
      </c>
      <c r="H1928" s="134">
        <f>Systematic[[#This Row],[SampleVariableLabel]]+100*Systematic[[#This Row],[State]]</f>
        <v>137010601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137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6Rot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137010002</v>
      </c>
      <c r="H1929" s="134">
        <f>Systematic[[#This Row],[SampleVariableLabel]]+100*Systematic[[#This Row],[State]]</f>
        <v>137010702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138</v>
      </c>
      <c r="B1930" s="1">
        <f>IF(C1930=0,IF(B1929=Protocol!$V$20,1,B1929+1),B1929)</f>
        <v>1</v>
      </c>
      <c r="C1930" s="1">
        <f>IF(C1929+1=Protocol!$V$21,0,C1929+1)</f>
        <v>0</v>
      </c>
      <c r="D1930" s="1">
        <f t="shared" si="77"/>
        <v>3</v>
      </c>
      <c r="E1930" s="1" t="str">
        <f>INDEX(Protocol[Mark],MATCH(C1930,Protocol[Step],0))</f>
        <v>1pfi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138010003</v>
      </c>
      <c r="H1930" s="134">
        <f>Systematic[[#This Row],[SampleVariableLabel]]+100*Systematic[[#This Row],[State]]</f>
        <v>138010003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138</v>
      </c>
      <c r="B1931" s="1">
        <f>IF(C1931=0,IF(B1930=Protocol!$V$20,1,B1930+1),B1930)</f>
        <v>1</v>
      </c>
      <c r="C1931" s="1">
        <f>IF(C1930+1=Protocol!$V$21,0,C1930+1)</f>
        <v>1</v>
      </c>
      <c r="D1931" s="1">
        <f t="shared" si="77"/>
        <v>4</v>
      </c>
      <c r="E1931" s="1" t="str">
        <f>INDEX(Protocol[Mark],MATCH(C1931,Protocol[Step],0))</f>
        <v>1OctM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138010004</v>
      </c>
      <c r="H1931" s="134">
        <f>Systematic[[#This Row],[SampleVariableLabel]]+100*Systematic[[#This Row],[State]]</f>
        <v>138010104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138</v>
      </c>
      <c r="B1932" s="1">
        <f>IF(C1932=0,IF(B1931=Protocol!$V$20,1,B1931+1),B1931)</f>
        <v>1</v>
      </c>
      <c r="C1932" s="1">
        <f>IF(C1931+1=Protocol!$V$21,0,C1931+1)</f>
        <v>2</v>
      </c>
      <c r="D1932" s="1">
        <f t="shared" si="77"/>
        <v>5</v>
      </c>
      <c r="E1932" s="1" t="str">
        <f>INDEX(Protocol[Mark],MATCH(C1932,Protocol[Step],0))</f>
        <v>2D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138010005</v>
      </c>
      <c r="H1932" s="134">
        <f>Systematic[[#This Row],[SampleVariableLabel]]+100*Systematic[[#This Row],[State]]</f>
        <v>138010205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138</v>
      </c>
      <c r="B1933" s="1">
        <f>IF(C1933=0,IF(B1932=Protocol!$V$20,1,B1932+1),B1932)</f>
        <v>1</v>
      </c>
      <c r="C1933" s="1">
        <f>IF(C1932+1=Protocol!$V$21,0,C1932+1)</f>
        <v>3</v>
      </c>
      <c r="D1933" s="1">
        <f t="shared" si="77"/>
        <v>6</v>
      </c>
      <c r="E1933" s="1" t="str">
        <f>INDEX(Protocol[Mark],MATCH(C1933,Protocol[Step],0))</f>
        <v>2c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138010006</v>
      </c>
      <c r="H1933" s="134">
        <f>Systematic[[#This Row],[SampleVariableLabel]]+100*Systematic[[#This Row],[State]]</f>
        <v>138010306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138</v>
      </c>
      <c r="B1934" s="1">
        <f>IF(C1934=0,IF(B1933=Protocol!$V$20,1,B1933+1),B1933)</f>
        <v>1</v>
      </c>
      <c r="C1934" s="1">
        <f>IF(C1933+1=Protocol!$V$21,0,C1933+1)</f>
        <v>4</v>
      </c>
      <c r="D1934" s="1">
        <f t="shared" si="77"/>
        <v>1</v>
      </c>
      <c r="E1934" s="1" t="str">
        <f>INDEX(Protocol[Mark],MATCH(C1934,Protocol[Step],0))</f>
        <v>3P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138010001</v>
      </c>
      <c r="H1934" s="134">
        <f>Systematic[[#This Row],[SampleVariableLabel]]+100*Systematic[[#This Row],[State]]</f>
        <v>138010401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138</v>
      </c>
      <c r="B1935" s="1">
        <f>IF(C1935=0,IF(B1934=Protocol!$V$20,1,B1934+1),B1934)</f>
        <v>1</v>
      </c>
      <c r="C1935" s="1">
        <f>IF(C1934+1=Protocol!$V$21,0,C1934+1)</f>
        <v>5</v>
      </c>
      <c r="D1935" s="1">
        <f t="shared" si="77"/>
        <v>2</v>
      </c>
      <c r="E1935" s="1" t="str">
        <f>INDEX(Protocol[Mark],MATCH(C1935,Protocol[Step],0))</f>
        <v>4S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138010002</v>
      </c>
      <c r="H1935" s="134">
        <f>Systematic[[#This Row],[SampleVariableLabel]]+100*Systematic[[#This Row],[State]]</f>
        <v>138010502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138</v>
      </c>
      <c r="B1936" s="1">
        <f>IF(C1936=0,IF(B1935=Protocol!$V$20,1,B1935+1),B1935)</f>
        <v>1</v>
      </c>
      <c r="C1936" s="1">
        <f>IF(C1935+1=Protocol!$V$21,0,C1935+1)</f>
        <v>6</v>
      </c>
      <c r="D1936" s="1">
        <f t="shared" si="77"/>
        <v>3</v>
      </c>
      <c r="E1936" s="1" t="str">
        <f>INDEX(Protocol[Mark],MATCH(C1936,Protocol[Step],0))</f>
        <v>5U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138010003</v>
      </c>
      <c r="H1936" s="134">
        <f>Systematic[[#This Row],[SampleVariableLabel]]+100*Systematic[[#This Row],[State]]</f>
        <v>138010603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138</v>
      </c>
      <c r="B1937" s="1">
        <f>IF(C1937=0,IF(B1936=Protocol!$V$20,1,B1936+1),B1936)</f>
        <v>1</v>
      </c>
      <c r="C1937" s="1">
        <f>IF(C1936+1=Protocol!$V$21,0,C1936+1)</f>
        <v>7</v>
      </c>
      <c r="D1937" s="1">
        <f t="shared" si="77"/>
        <v>4</v>
      </c>
      <c r="E1937" s="1" t="str">
        <f>INDEX(Protocol[Mark],MATCH(C1937,Protocol[Step],0))</f>
        <v>6Rot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138010004</v>
      </c>
      <c r="H1937" s="134">
        <f>Systematic[[#This Row],[SampleVariableLabel]]+100*Systematic[[#This Row],[State]]</f>
        <v>138010704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139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1pfi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139010005</v>
      </c>
      <c r="H1938" s="134">
        <f>Systematic[[#This Row],[SampleVariableLabel]]+100*Systematic[[#This Row],[State]]</f>
        <v>139010005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139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1OctM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139010006</v>
      </c>
      <c r="H1939" s="134">
        <f>Systematic[[#This Row],[SampleVariableLabel]]+100*Systematic[[#This Row],[State]]</f>
        <v>139010106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139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2D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139010001</v>
      </c>
      <c r="H1940" s="134">
        <f>Systematic[[#This Row],[SampleVariableLabel]]+100*Systematic[[#This Row],[State]]</f>
        <v>139010201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139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2c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139010002</v>
      </c>
      <c r="H1941" s="134">
        <f>Systematic[[#This Row],[SampleVariableLabel]]+100*Systematic[[#This Row],[State]]</f>
        <v>139010302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139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3P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139010003</v>
      </c>
      <c r="H1942" s="134">
        <f>Systematic[[#This Row],[SampleVariableLabel]]+100*Systematic[[#This Row],[State]]</f>
        <v>139010403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139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4S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139010004</v>
      </c>
      <c r="H1943" s="134">
        <f>Systematic[[#This Row],[SampleVariableLabel]]+100*Systematic[[#This Row],[State]]</f>
        <v>139010504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139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5U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139010005</v>
      </c>
      <c r="H1944" s="134">
        <f>Systematic[[#This Row],[SampleVariableLabel]]+100*Systematic[[#This Row],[State]]</f>
        <v>139010605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139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6Rot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139010006</v>
      </c>
      <c r="H1945" s="134">
        <f>Systematic[[#This Row],[SampleVariableLabel]]+100*Systematic[[#This Row],[State]]</f>
        <v>139010706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140</v>
      </c>
      <c r="B1946" s="1">
        <f>IF(C1946=0,IF(B1945=Protocol!$V$20,1,B1945+1),B1945)</f>
        <v>1</v>
      </c>
      <c r="C1946" s="1">
        <f>IF(C1945+1=Protocol!$V$21,0,C1945+1)</f>
        <v>0</v>
      </c>
      <c r="D1946" s="1">
        <f t="shared" si="77"/>
        <v>1</v>
      </c>
      <c r="E1946" s="1" t="str">
        <f>INDEX(Protocol[Mark],MATCH(C1946,Protocol[Step],0))</f>
        <v>1pfi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140010001</v>
      </c>
      <c r="H1946" s="134">
        <f>Systematic[[#This Row],[SampleVariableLabel]]+100*Systematic[[#This Row],[State]]</f>
        <v>140010001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140</v>
      </c>
      <c r="B1947" s="1">
        <f>IF(C1947=0,IF(B1946=Protocol!$V$20,1,B1946+1),B1946)</f>
        <v>1</v>
      </c>
      <c r="C1947" s="1">
        <f>IF(C1946+1=Protocol!$V$21,0,C1946+1)</f>
        <v>1</v>
      </c>
      <c r="D1947" s="1">
        <f t="shared" si="77"/>
        <v>2</v>
      </c>
      <c r="E1947" s="1" t="str">
        <f>INDEX(Protocol[Mark],MATCH(C1947,Protocol[Step],0))</f>
        <v>1OctM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140010002</v>
      </c>
      <c r="H1947" s="134">
        <f>Systematic[[#This Row],[SampleVariableLabel]]+100*Systematic[[#This Row],[State]]</f>
        <v>140010102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140</v>
      </c>
      <c r="B1948" s="1">
        <f>IF(C1948=0,IF(B1947=Protocol!$V$20,1,B1947+1),B1947)</f>
        <v>1</v>
      </c>
      <c r="C1948" s="1">
        <f>IF(C1947+1=Protocol!$V$21,0,C1947+1)</f>
        <v>2</v>
      </c>
      <c r="D1948" s="1">
        <f t="shared" si="77"/>
        <v>3</v>
      </c>
      <c r="E1948" s="1" t="str">
        <f>INDEX(Protocol[Mark],MATCH(C1948,Protocol[Step],0))</f>
        <v>2D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140010003</v>
      </c>
      <c r="H1948" s="134">
        <f>Systematic[[#This Row],[SampleVariableLabel]]+100*Systematic[[#This Row],[State]]</f>
        <v>140010203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140</v>
      </c>
      <c r="B1949" s="1">
        <f>IF(C1949=0,IF(B1948=Protocol!$V$20,1,B1948+1),B1948)</f>
        <v>1</v>
      </c>
      <c r="C1949" s="1">
        <f>IF(C1948+1=Protocol!$V$21,0,C1948+1)</f>
        <v>3</v>
      </c>
      <c r="D1949" s="1">
        <f t="shared" si="77"/>
        <v>4</v>
      </c>
      <c r="E1949" s="1" t="str">
        <f>INDEX(Protocol[Mark],MATCH(C1949,Protocol[Step],0))</f>
        <v>2c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140010004</v>
      </c>
      <c r="H1949" s="134">
        <f>Systematic[[#This Row],[SampleVariableLabel]]+100*Systematic[[#This Row],[State]]</f>
        <v>140010304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140</v>
      </c>
      <c r="B1950" s="1">
        <f>IF(C1950=0,IF(B1949=Protocol!$V$20,1,B1949+1),B1949)</f>
        <v>1</v>
      </c>
      <c r="C1950" s="1">
        <f>IF(C1949+1=Protocol!$V$21,0,C1949+1)</f>
        <v>4</v>
      </c>
      <c r="D1950" s="1">
        <f t="shared" si="77"/>
        <v>5</v>
      </c>
      <c r="E1950" s="1" t="str">
        <f>INDEX(Protocol[Mark],MATCH(C1950,Protocol[Step],0))</f>
        <v>3P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140010005</v>
      </c>
      <c r="H1950" s="134">
        <f>Systematic[[#This Row],[SampleVariableLabel]]+100*Systematic[[#This Row],[State]]</f>
        <v>140010405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140</v>
      </c>
      <c r="B1951" s="1">
        <f>IF(C1951=0,IF(B1950=Protocol!$V$20,1,B1950+1),B1950)</f>
        <v>1</v>
      </c>
      <c r="C1951" s="1">
        <f>IF(C1950+1=Protocol!$V$21,0,C1950+1)</f>
        <v>5</v>
      </c>
      <c r="D1951" s="1">
        <f t="shared" si="77"/>
        <v>6</v>
      </c>
      <c r="E1951" s="1" t="str">
        <f>INDEX(Protocol[Mark],MATCH(C1951,Protocol[Step],0))</f>
        <v>4S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140010006</v>
      </c>
      <c r="H1951" s="134">
        <f>Systematic[[#This Row],[SampleVariableLabel]]+100*Systematic[[#This Row],[State]]</f>
        <v>140010506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140</v>
      </c>
      <c r="B1952" s="1">
        <f>IF(C1952=0,IF(B1951=Protocol!$V$20,1,B1951+1),B1951)</f>
        <v>1</v>
      </c>
      <c r="C1952" s="1">
        <f>IF(C1951+1=Protocol!$V$21,0,C1951+1)</f>
        <v>6</v>
      </c>
      <c r="D1952" s="1">
        <f t="shared" si="77"/>
        <v>1</v>
      </c>
      <c r="E1952" s="1" t="str">
        <f>INDEX(Protocol[Mark],MATCH(C1952,Protocol[Step],0))</f>
        <v>5U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140010001</v>
      </c>
      <c r="H1952" s="134">
        <f>Systematic[[#This Row],[SampleVariableLabel]]+100*Systematic[[#This Row],[State]]</f>
        <v>140010601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140</v>
      </c>
      <c r="B1953" s="1">
        <f>IF(C1953=0,IF(B1952=Protocol!$V$20,1,B1952+1),B1952)</f>
        <v>1</v>
      </c>
      <c r="C1953" s="1">
        <f>IF(C1952+1=Protocol!$V$21,0,C1952+1)</f>
        <v>7</v>
      </c>
      <c r="D1953" s="1">
        <f t="shared" si="77"/>
        <v>2</v>
      </c>
      <c r="E1953" s="1" t="str">
        <f>INDEX(Protocol[Mark],MATCH(C1953,Protocol[Step],0))</f>
        <v>6Rot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140010002</v>
      </c>
      <c r="H1953" s="134">
        <f>Systematic[[#This Row],[SampleVariableLabel]]+100*Systematic[[#This Row],[State]]</f>
        <v>140010702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141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1pfi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141010003</v>
      </c>
      <c r="H1954" s="134">
        <f>Systematic[[#This Row],[SampleVariableLabel]]+100*Systematic[[#This Row],[State]]</f>
        <v>141010003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141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1OctM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141010004</v>
      </c>
      <c r="H1955" s="134">
        <f>Systematic[[#This Row],[SampleVariableLabel]]+100*Systematic[[#This Row],[State]]</f>
        <v>141010104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141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2D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141010005</v>
      </c>
      <c r="H1956" s="134">
        <f>Systematic[[#This Row],[SampleVariableLabel]]+100*Systematic[[#This Row],[State]]</f>
        <v>141010205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141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2c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141010006</v>
      </c>
      <c r="H1957" s="134">
        <f>Systematic[[#This Row],[SampleVariableLabel]]+100*Systematic[[#This Row],[State]]</f>
        <v>141010306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141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3P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141010001</v>
      </c>
      <c r="H1958" s="134">
        <f>Systematic[[#This Row],[SampleVariableLabel]]+100*Systematic[[#This Row],[State]]</f>
        <v>141010401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141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4S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141010002</v>
      </c>
      <c r="H1959" s="134">
        <f>Systematic[[#This Row],[SampleVariableLabel]]+100*Systematic[[#This Row],[State]]</f>
        <v>141010502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141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5U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141010003</v>
      </c>
      <c r="H1960" s="134">
        <f>Systematic[[#This Row],[SampleVariableLabel]]+100*Systematic[[#This Row],[State]]</f>
        <v>141010603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141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6Rot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141010004</v>
      </c>
      <c r="H1961" s="134">
        <f>Systematic[[#This Row],[SampleVariableLabel]]+100*Systematic[[#This Row],[State]]</f>
        <v>141010704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142</v>
      </c>
      <c r="B1962" s="1">
        <f>IF(C1962=0,IF(B1961=Protocol!$V$20,1,B1961+1),B1961)</f>
        <v>1</v>
      </c>
      <c r="C1962" s="1">
        <f>IF(C1961+1=Protocol!$V$21,0,C1961+1)</f>
        <v>0</v>
      </c>
      <c r="D1962" s="1">
        <f t="shared" si="77"/>
        <v>5</v>
      </c>
      <c r="E1962" s="1" t="str">
        <f>INDEX(Protocol[Mark],MATCH(C1962,Protocol[Step],0))</f>
        <v>1pfi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142010005</v>
      </c>
      <c r="H1962" s="134">
        <f>Systematic[[#This Row],[SampleVariableLabel]]+100*Systematic[[#This Row],[State]]</f>
        <v>142010005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142</v>
      </c>
      <c r="B1963" s="1">
        <f>IF(C1963=0,IF(B1962=Protocol!$V$20,1,B1962+1),B1962)</f>
        <v>1</v>
      </c>
      <c r="C1963" s="1">
        <f>IF(C1962+1=Protocol!$V$21,0,C1962+1)</f>
        <v>1</v>
      </c>
      <c r="D1963" s="1">
        <f t="shared" si="77"/>
        <v>6</v>
      </c>
      <c r="E1963" s="1" t="str">
        <f>INDEX(Protocol[Mark],MATCH(C1963,Protocol[Step],0))</f>
        <v>1OctM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142010006</v>
      </c>
      <c r="H1963" s="134">
        <f>Systematic[[#This Row],[SampleVariableLabel]]+100*Systematic[[#This Row],[State]]</f>
        <v>142010106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142</v>
      </c>
      <c r="B1964" s="1">
        <f>IF(C1964=0,IF(B1963=Protocol!$V$20,1,B1963+1),B1963)</f>
        <v>1</v>
      </c>
      <c r="C1964" s="1">
        <f>IF(C1963+1=Protocol!$V$21,0,C1963+1)</f>
        <v>2</v>
      </c>
      <c r="D1964" s="1">
        <f t="shared" si="77"/>
        <v>1</v>
      </c>
      <c r="E1964" s="1" t="str">
        <f>INDEX(Protocol[Mark],MATCH(C1964,Protocol[Step],0))</f>
        <v>2D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142010001</v>
      </c>
      <c r="H1964" s="134">
        <f>Systematic[[#This Row],[SampleVariableLabel]]+100*Systematic[[#This Row],[State]]</f>
        <v>142010201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142</v>
      </c>
      <c r="B1965" s="1">
        <f>IF(C1965=0,IF(B1964=Protocol!$V$20,1,B1964+1),B1964)</f>
        <v>1</v>
      </c>
      <c r="C1965" s="1">
        <f>IF(C1964+1=Protocol!$V$21,0,C1964+1)</f>
        <v>3</v>
      </c>
      <c r="D1965" s="1">
        <f t="shared" si="77"/>
        <v>2</v>
      </c>
      <c r="E1965" s="1" t="str">
        <f>INDEX(Protocol[Mark],MATCH(C1965,Protocol[Step],0))</f>
        <v>2c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142010002</v>
      </c>
      <c r="H1965" s="134">
        <f>Systematic[[#This Row],[SampleVariableLabel]]+100*Systematic[[#This Row],[State]]</f>
        <v>142010302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142</v>
      </c>
      <c r="B1966" s="1">
        <f>IF(C1966=0,IF(B1965=Protocol!$V$20,1,B1965+1),B1965)</f>
        <v>1</v>
      </c>
      <c r="C1966" s="1">
        <f>IF(C1965+1=Protocol!$V$21,0,C1965+1)</f>
        <v>4</v>
      </c>
      <c r="D1966" s="1">
        <f t="shared" si="77"/>
        <v>3</v>
      </c>
      <c r="E1966" s="1" t="str">
        <f>INDEX(Protocol[Mark],MATCH(C1966,Protocol[Step],0))</f>
        <v>3P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142010003</v>
      </c>
      <c r="H1966" s="134">
        <f>Systematic[[#This Row],[SampleVariableLabel]]+100*Systematic[[#This Row],[State]]</f>
        <v>142010403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142</v>
      </c>
      <c r="B1967" s="1">
        <f>IF(C1967=0,IF(B1966=Protocol!$V$20,1,B1966+1),B1966)</f>
        <v>1</v>
      </c>
      <c r="C1967" s="1">
        <f>IF(C1966+1=Protocol!$V$21,0,C1966+1)</f>
        <v>5</v>
      </c>
      <c r="D1967" s="1">
        <f t="shared" si="77"/>
        <v>4</v>
      </c>
      <c r="E1967" s="1" t="str">
        <f>INDEX(Protocol[Mark],MATCH(C1967,Protocol[Step],0))</f>
        <v>4S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142010004</v>
      </c>
      <c r="H1967" s="134">
        <f>Systematic[[#This Row],[SampleVariableLabel]]+100*Systematic[[#This Row],[State]]</f>
        <v>142010504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142</v>
      </c>
      <c r="B1968" s="1">
        <f>IF(C1968=0,IF(B1967=Protocol!$V$20,1,B1967+1),B1967)</f>
        <v>1</v>
      </c>
      <c r="C1968" s="1">
        <f>IF(C1967+1=Protocol!$V$21,0,C1967+1)</f>
        <v>6</v>
      </c>
      <c r="D1968" s="1">
        <f t="shared" si="77"/>
        <v>5</v>
      </c>
      <c r="E1968" s="1" t="str">
        <f>INDEX(Protocol[Mark],MATCH(C1968,Protocol[Step],0))</f>
        <v>5U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142010005</v>
      </c>
      <c r="H1968" s="134">
        <f>Systematic[[#This Row],[SampleVariableLabel]]+100*Systematic[[#This Row],[State]]</f>
        <v>142010605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142</v>
      </c>
      <c r="B1969" s="1">
        <f>IF(C1969=0,IF(B1968=Protocol!$V$20,1,B1968+1),B1968)</f>
        <v>1</v>
      </c>
      <c r="C1969" s="1">
        <f>IF(C1968+1=Protocol!$V$21,0,C1968+1)</f>
        <v>7</v>
      </c>
      <c r="D1969" s="1">
        <f t="shared" si="77"/>
        <v>6</v>
      </c>
      <c r="E1969" s="1" t="str">
        <f>INDEX(Protocol[Mark],MATCH(C1969,Protocol[Step],0))</f>
        <v>6Rot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142010006</v>
      </c>
      <c r="H1969" s="134">
        <f>Systematic[[#This Row],[SampleVariableLabel]]+100*Systematic[[#This Row],[State]]</f>
        <v>142010706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143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1pfi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143010001</v>
      </c>
      <c r="H1970" s="134">
        <f>Systematic[[#This Row],[SampleVariableLabel]]+100*Systematic[[#This Row],[State]]</f>
        <v>143010001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143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1OctM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143010002</v>
      </c>
      <c r="H1971" s="134">
        <f>Systematic[[#This Row],[SampleVariableLabel]]+100*Systematic[[#This Row],[State]]</f>
        <v>143010102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143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2D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143010003</v>
      </c>
      <c r="H1972" s="134">
        <f>Systematic[[#This Row],[SampleVariableLabel]]+100*Systematic[[#This Row],[State]]</f>
        <v>143010203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143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2c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143010004</v>
      </c>
      <c r="H1973" s="134">
        <f>Systematic[[#This Row],[SampleVariableLabel]]+100*Systematic[[#This Row],[State]]</f>
        <v>143010304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143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3P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143010005</v>
      </c>
      <c r="H1974" s="134">
        <f>Systematic[[#This Row],[SampleVariableLabel]]+100*Systematic[[#This Row],[State]]</f>
        <v>143010405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143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4S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143010006</v>
      </c>
      <c r="H1975" s="134">
        <f>Systematic[[#This Row],[SampleVariableLabel]]+100*Systematic[[#This Row],[State]]</f>
        <v>143010506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143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5U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143010001</v>
      </c>
      <c r="H1976" s="134">
        <f>Systematic[[#This Row],[SampleVariableLabel]]+100*Systematic[[#This Row],[State]]</f>
        <v>143010601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143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6Rot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143010002</v>
      </c>
      <c r="H1977" s="134">
        <f>Systematic[[#This Row],[SampleVariableLabel]]+100*Systematic[[#This Row],[State]]</f>
        <v>143010702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144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1pfi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144010003</v>
      </c>
      <c r="H1978" s="134">
        <f>Systematic[[#This Row],[SampleVariableLabel]]+100*Systematic[[#This Row],[State]]</f>
        <v>144010003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144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1OctM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144010004</v>
      </c>
      <c r="H1979" s="134">
        <f>Systematic[[#This Row],[SampleVariableLabel]]+100*Systematic[[#This Row],[State]]</f>
        <v>144010104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144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144010005</v>
      </c>
      <c r="H1980" s="134">
        <f>Systematic[[#This Row],[SampleVariableLabel]]+100*Systematic[[#This Row],[State]]</f>
        <v>144010205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144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144010006</v>
      </c>
      <c r="H1981" s="134">
        <f>Systematic[[#This Row],[SampleVariableLabel]]+100*Systematic[[#This Row],[State]]</f>
        <v>144010306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144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3P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144010001</v>
      </c>
      <c r="H1982" s="134">
        <f>Systematic[[#This Row],[SampleVariableLabel]]+100*Systematic[[#This Row],[State]]</f>
        <v>144010401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144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4S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144010002</v>
      </c>
      <c r="H1983" s="134">
        <f>Systematic[[#This Row],[SampleVariableLabel]]+100*Systematic[[#This Row],[State]]</f>
        <v>144010502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144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144010003</v>
      </c>
      <c r="H1984" s="134">
        <f>Systematic[[#This Row],[SampleVariableLabel]]+100*Systematic[[#This Row],[State]]</f>
        <v>144010603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144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144010004</v>
      </c>
      <c r="H1985" s="134">
        <f>Systematic[[#This Row],[SampleVariableLabel]]+100*Systematic[[#This Row],[State]]</f>
        <v>144010704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145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1pfi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145010005</v>
      </c>
      <c r="H1986" s="134">
        <f>Systematic[[#This Row],[SampleVariableLabel]]+100*Systematic[[#This Row],[State]]</f>
        <v>145010005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145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1OctM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145010006</v>
      </c>
      <c r="H1987" s="134">
        <f>Systematic[[#This Row],[SampleVariableLabel]]+100*Systematic[[#This Row],[State]]</f>
        <v>145010106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145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2D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145010001</v>
      </c>
      <c r="H1988" s="134">
        <f>Systematic[[#This Row],[SampleVariableLabel]]+100*Systematic[[#This Row],[State]]</f>
        <v>145010201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145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2c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145010002</v>
      </c>
      <c r="H1989" s="134">
        <f>Systematic[[#This Row],[SampleVariableLabel]]+100*Systematic[[#This Row],[State]]</f>
        <v>145010302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145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3P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145010003</v>
      </c>
      <c r="H1990" s="134">
        <f>Systematic[[#This Row],[SampleVariableLabel]]+100*Systematic[[#This Row],[State]]</f>
        <v>145010403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145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4S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145010004</v>
      </c>
      <c r="H1991" s="134">
        <f>Systematic[[#This Row],[SampleVariableLabel]]+100*Systematic[[#This Row],[State]]</f>
        <v>145010504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145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5U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145010005</v>
      </c>
      <c r="H1992" s="134">
        <f>Systematic[[#This Row],[SampleVariableLabel]]+100*Systematic[[#This Row],[State]]</f>
        <v>145010605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145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6Rot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145010006</v>
      </c>
      <c r="H1993" s="134">
        <f>Systematic[[#This Row],[SampleVariableLabel]]+100*Systematic[[#This Row],[State]]</f>
        <v>145010706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146</v>
      </c>
      <c r="B1994" s="1">
        <f>IF(C1994=0,IF(B1993=Protocol!$V$20,1,B1993+1),B1993)</f>
        <v>1</v>
      </c>
      <c r="C1994" s="1">
        <f>IF(C1993+1=Protocol!$V$21,0,C1993+1)</f>
        <v>0</v>
      </c>
      <c r="D1994" s="1">
        <f t="shared" si="79"/>
        <v>1</v>
      </c>
      <c r="E1994" s="1" t="str">
        <f>INDEX(Protocol[Mark],MATCH(C1994,Protocol[Step],0))</f>
        <v>1pfi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146010001</v>
      </c>
      <c r="H1994" s="134">
        <f>Systematic[[#This Row],[SampleVariableLabel]]+100*Systematic[[#This Row],[State]]</f>
        <v>146010001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146</v>
      </c>
      <c r="B1995" s="1">
        <f>IF(C1995=0,IF(B1994=Protocol!$V$20,1,B1994+1),B1994)</f>
        <v>1</v>
      </c>
      <c r="C1995" s="1">
        <f>IF(C1994+1=Protocol!$V$21,0,C1994+1)</f>
        <v>1</v>
      </c>
      <c r="D1995" s="1">
        <f t="shared" si="79"/>
        <v>2</v>
      </c>
      <c r="E1995" s="1" t="str">
        <f>INDEX(Protocol[Mark],MATCH(C1995,Protocol[Step],0))</f>
        <v>1OctM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146010002</v>
      </c>
      <c r="H1995" s="134">
        <f>Systematic[[#This Row],[SampleVariableLabel]]+100*Systematic[[#This Row],[State]]</f>
        <v>146010102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146</v>
      </c>
      <c r="B1996" s="1">
        <f>IF(C1996=0,IF(B1995=Protocol!$V$20,1,B1995+1),B1995)</f>
        <v>1</v>
      </c>
      <c r="C1996" s="1">
        <f>IF(C1995+1=Protocol!$V$21,0,C1995+1)</f>
        <v>2</v>
      </c>
      <c r="D1996" s="1">
        <f t="shared" si="79"/>
        <v>3</v>
      </c>
      <c r="E1996" s="1" t="str">
        <f>INDEX(Protocol[Mark],MATCH(C1996,Protocol[Step],0))</f>
        <v>2D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146010003</v>
      </c>
      <c r="H1996" s="134">
        <f>Systematic[[#This Row],[SampleVariableLabel]]+100*Systematic[[#This Row],[State]]</f>
        <v>146010203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146</v>
      </c>
      <c r="B1997" s="1">
        <f>IF(C1997=0,IF(B1996=Protocol!$V$20,1,B1996+1),B1996)</f>
        <v>1</v>
      </c>
      <c r="C1997" s="1">
        <f>IF(C1996+1=Protocol!$V$21,0,C1996+1)</f>
        <v>3</v>
      </c>
      <c r="D1997" s="1">
        <f t="shared" si="79"/>
        <v>4</v>
      </c>
      <c r="E1997" s="1" t="str">
        <f>INDEX(Protocol[Mark],MATCH(C1997,Protocol[Step],0))</f>
        <v>2c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146010004</v>
      </c>
      <c r="H1997" s="134">
        <f>Systematic[[#This Row],[SampleVariableLabel]]+100*Systematic[[#This Row],[State]]</f>
        <v>146010304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146</v>
      </c>
      <c r="B1998" s="1">
        <f>IF(C1998=0,IF(B1997=Protocol!$V$20,1,B1997+1),B1997)</f>
        <v>1</v>
      </c>
      <c r="C1998" s="1">
        <f>IF(C1997+1=Protocol!$V$21,0,C1997+1)</f>
        <v>4</v>
      </c>
      <c r="D1998" s="1">
        <f t="shared" si="79"/>
        <v>5</v>
      </c>
      <c r="E1998" s="1" t="str">
        <f>INDEX(Protocol[Mark],MATCH(C1998,Protocol[Step],0))</f>
        <v>3P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146010005</v>
      </c>
      <c r="H1998" s="134">
        <f>Systematic[[#This Row],[SampleVariableLabel]]+100*Systematic[[#This Row],[State]]</f>
        <v>146010405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146</v>
      </c>
      <c r="B1999" s="1">
        <f>IF(C1999=0,IF(B1998=Protocol!$V$20,1,B1998+1),B1998)</f>
        <v>1</v>
      </c>
      <c r="C1999" s="1">
        <f>IF(C1998+1=Protocol!$V$21,0,C1998+1)</f>
        <v>5</v>
      </c>
      <c r="D1999" s="1">
        <f t="shared" si="79"/>
        <v>6</v>
      </c>
      <c r="E1999" s="1" t="str">
        <f>INDEX(Protocol[Mark],MATCH(C1999,Protocol[Step],0))</f>
        <v>4S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146010006</v>
      </c>
      <c r="H1999" s="134">
        <f>Systematic[[#This Row],[SampleVariableLabel]]+100*Systematic[[#This Row],[State]]</f>
        <v>146010506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146</v>
      </c>
      <c r="B2000" s="1">
        <f>IF(C2000=0,IF(B1999=Protocol!$V$20,1,B1999+1),B1999)</f>
        <v>1</v>
      </c>
      <c r="C2000" s="1">
        <f>IF(C1999+1=Protocol!$V$21,0,C1999+1)</f>
        <v>6</v>
      </c>
      <c r="D2000" s="1">
        <f t="shared" si="79"/>
        <v>1</v>
      </c>
      <c r="E2000" s="1" t="str">
        <f>INDEX(Protocol[Mark],MATCH(C2000,Protocol[Step],0))</f>
        <v>5U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146010001</v>
      </c>
      <c r="H2000" s="134">
        <f>Systematic[[#This Row],[SampleVariableLabel]]+100*Systematic[[#This Row],[State]]</f>
        <v>146010601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146</v>
      </c>
      <c r="B2001" s="1">
        <f>IF(C2001=0,IF(B2000=Protocol!$V$20,1,B2000+1),B2000)</f>
        <v>1</v>
      </c>
      <c r="C2001" s="1">
        <f>IF(C2000+1=Protocol!$V$21,0,C2000+1)</f>
        <v>7</v>
      </c>
      <c r="D2001" s="1">
        <f t="shared" si="79"/>
        <v>2</v>
      </c>
      <c r="E2001" s="1" t="str">
        <f>INDEX(Protocol[Mark],MATCH(C2001,Protocol[Step],0))</f>
        <v>6Rot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146010002</v>
      </c>
      <c r="H2001" s="134">
        <f>Systematic[[#This Row],[SampleVariableLabel]]+100*Systematic[[#This Row],[State]]</f>
        <v>146010702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147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1pfi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147010003</v>
      </c>
      <c r="H2002" s="134">
        <f>Systematic[[#This Row],[SampleVariableLabel]]+100*Systematic[[#This Row],[State]]</f>
        <v>147010003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147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1OctM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147010004</v>
      </c>
      <c r="H2003" s="134">
        <f>Systematic[[#This Row],[SampleVariableLabel]]+100*Systematic[[#This Row],[State]]</f>
        <v>147010104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147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2D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147010005</v>
      </c>
      <c r="H2004" s="134">
        <f>Systematic[[#This Row],[SampleVariableLabel]]+100*Systematic[[#This Row],[State]]</f>
        <v>147010205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147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2c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147010006</v>
      </c>
      <c r="H2005" s="134">
        <f>Systematic[[#This Row],[SampleVariableLabel]]+100*Systematic[[#This Row],[State]]</f>
        <v>147010306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147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3P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147010001</v>
      </c>
      <c r="H2006" s="134">
        <f>Systematic[[#This Row],[SampleVariableLabel]]+100*Systematic[[#This Row],[State]]</f>
        <v>147010401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147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4S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147010002</v>
      </c>
      <c r="H2007" s="134">
        <f>Systematic[[#This Row],[SampleVariableLabel]]+100*Systematic[[#This Row],[State]]</f>
        <v>147010502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147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5U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147010003</v>
      </c>
      <c r="H2008" s="134">
        <f>Systematic[[#This Row],[SampleVariableLabel]]+100*Systematic[[#This Row],[State]]</f>
        <v>147010603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147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6Rot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147010004</v>
      </c>
      <c r="H2009" s="134">
        <f>Systematic[[#This Row],[SampleVariableLabel]]+100*Systematic[[#This Row],[State]]</f>
        <v>147010704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148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1pfi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148010005</v>
      </c>
      <c r="H2010" s="134">
        <f>Systematic[[#This Row],[SampleVariableLabel]]+100*Systematic[[#This Row],[State]]</f>
        <v>148010005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148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1OctM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148010006</v>
      </c>
      <c r="H2011" s="134">
        <f>Systematic[[#This Row],[SampleVariableLabel]]+100*Systematic[[#This Row],[State]]</f>
        <v>148010106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148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2D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148010001</v>
      </c>
      <c r="H2012" s="134">
        <f>Systematic[[#This Row],[SampleVariableLabel]]+100*Systematic[[#This Row],[State]]</f>
        <v>148010201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148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2c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148010002</v>
      </c>
      <c r="H2013" s="134">
        <f>Systematic[[#This Row],[SampleVariableLabel]]+100*Systematic[[#This Row],[State]]</f>
        <v>148010302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148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3P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148010003</v>
      </c>
      <c r="H2014" s="134">
        <f>Systematic[[#This Row],[SampleVariableLabel]]+100*Systematic[[#This Row],[State]]</f>
        <v>148010403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148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4S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148010004</v>
      </c>
      <c r="H2015" s="134">
        <f>Systematic[[#This Row],[SampleVariableLabel]]+100*Systematic[[#This Row],[State]]</f>
        <v>148010504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148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5U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148010005</v>
      </c>
      <c r="H2016" s="134">
        <f>Systematic[[#This Row],[SampleVariableLabel]]+100*Systematic[[#This Row],[State]]</f>
        <v>148010605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148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6Rot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148010006</v>
      </c>
      <c r="H2017" s="134">
        <f>Systematic[[#This Row],[SampleVariableLabel]]+100*Systematic[[#This Row],[State]]</f>
        <v>148010706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149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1pfi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149010001</v>
      </c>
      <c r="H2018" s="134">
        <f>Systematic[[#This Row],[SampleVariableLabel]]+100*Systematic[[#This Row],[State]]</f>
        <v>149010001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149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1OctM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149010002</v>
      </c>
      <c r="H2019" s="134">
        <f>Systematic[[#This Row],[SampleVariableLabel]]+100*Systematic[[#This Row],[State]]</f>
        <v>149010102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149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2D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149010003</v>
      </c>
      <c r="H2020" s="134">
        <f>Systematic[[#This Row],[SampleVariableLabel]]+100*Systematic[[#This Row],[State]]</f>
        <v>149010203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149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2c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149010004</v>
      </c>
      <c r="H2021" s="134">
        <f>Systematic[[#This Row],[SampleVariableLabel]]+100*Systematic[[#This Row],[State]]</f>
        <v>149010304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149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3P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149010005</v>
      </c>
      <c r="H2022" s="134">
        <f>Systematic[[#This Row],[SampleVariableLabel]]+100*Systematic[[#This Row],[State]]</f>
        <v>149010405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149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4S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149010006</v>
      </c>
      <c r="H2023" s="134">
        <f>Systematic[[#This Row],[SampleVariableLabel]]+100*Systematic[[#This Row],[State]]</f>
        <v>149010506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149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5U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149010001</v>
      </c>
      <c r="H2024" s="134">
        <f>Systematic[[#This Row],[SampleVariableLabel]]+100*Systematic[[#This Row],[State]]</f>
        <v>149010601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149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6Rot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149010002</v>
      </c>
      <c r="H2025" s="134">
        <f>Systematic[[#This Row],[SampleVariableLabel]]+100*Systematic[[#This Row],[State]]</f>
        <v>149010702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150</v>
      </c>
      <c r="B2026" s="1">
        <f>IF(C2026=0,IF(B2025=Protocol!$V$20,1,B2025+1),B2025)</f>
        <v>1</v>
      </c>
      <c r="C2026" s="1">
        <f>IF(C2025+1=Protocol!$V$21,0,C2025+1)</f>
        <v>0</v>
      </c>
      <c r="D2026" s="1">
        <f t="shared" si="79"/>
        <v>3</v>
      </c>
      <c r="E2026" s="1" t="str">
        <f>INDEX(Protocol[Mark],MATCH(C2026,Protocol[Step],0))</f>
        <v>1pfi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150010003</v>
      </c>
      <c r="H2026" s="134">
        <f>Systematic[[#This Row],[SampleVariableLabel]]+100*Systematic[[#This Row],[State]]</f>
        <v>150010003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150</v>
      </c>
      <c r="B2027" s="1">
        <f>IF(C2027=0,IF(B2026=Protocol!$V$20,1,B2026+1),B2026)</f>
        <v>1</v>
      </c>
      <c r="C2027" s="1">
        <f>IF(C2026+1=Protocol!$V$21,0,C2026+1)</f>
        <v>1</v>
      </c>
      <c r="D2027" s="1">
        <f t="shared" si="79"/>
        <v>4</v>
      </c>
      <c r="E2027" s="1" t="str">
        <f>INDEX(Protocol[Mark],MATCH(C2027,Protocol[Step],0))</f>
        <v>1OctM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150010004</v>
      </c>
      <c r="H2027" s="134">
        <f>Systematic[[#This Row],[SampleVariableLabel]]+100*Systematic[[#This Row],[State]]</f>
        <v>150010104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150</v>
      </c>
      <c r="B2028" s="1">
        <f>IF(C2028=0,IF(B2027=Protocol!$V$20,1,B2027+1),B2027)</f>
        <v>1</v>
      </c>
      <c r="C2028" s="1">
        <f>IF(C2027+1=Protocol!$V$21,0,C2027+1)</f>
        <v>2</v>
      </c>
      <c r="D2028" s="1">
        <f t="shared" si="79"/>
        <v>5</v>
      </c>
      <c r="E2028" s="1" t="str">
        <f>INDEX(Protocol[Mark],MATCH(C2028,Protocol[Step],0))</f>
        <v>2D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150010005</v>
      </c>
      <c r="H2028" s="134">
        <f>Systematic[[#This Row],[SampleVariableLabel]]+100*Systematic[[#This Row],[State]]</f>
        <v>150010205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150</v>
      </c>
      <c r="B2029" s="1">
        <f>IF(C2029=0,IF(B2028=Protocol!$V$20,1,B2028+1),B2028)</f>
        <v>1</v>
      </c>
      <c r="C2029" s="1">
        <f>IF(C2028+1=Protocol!$V$21,0,C2028+1)</f>
        <v>3</v>
      </c>
      <c r="D2029" s="1">
        <f t="shared" si="79"/>
        <v>6</v>
      </c>
      <c r="E2029" s="1" t="str">
        <f>INDEX(Protocol[Mark],MATCH(C2029,Protocol[Step],0))</f>
        <v>2c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150010006</v>
      </c>
      <c r="H2029" s="134">
        <f>Systematic[[#This Row],[SampleVariableLabel]]+100*Systematic[[#This Row],[State]]</f>
        <v>150010306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150</v>
      </c>
      <c r="B2030" s="1">
        <f>IF(C2030=0,IF(B2029=Protocol!$V$20,1,B2029+1),B2029)</f>
        <v>1</v>
      </c>
      <c r="C2030" s="1">
        <f>IF(C2029+1=Protocol!$V$21,0,C2029+1)</f>
        <v>4</v>
      </c>
      <c r="D2030" s="1">
        <f t="shared" si="79"/>
        <v>1</v>
      </c>
      <c r="E2030" s="1" t="str">
        <f>INDEX(Protocol[Mark],MATCH(C2030,Protocol[Step],0))</f>
        <v>3P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150010001</v>
      </c>
      <c r="H2030" s="134">
        <f>Systematic[[#This Row],[SampleVariableLabel]]+100*Systematic[[#This Row],[State]]</f>
        <v>150010401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150</v>
      </c>
      <c r="B2031" s="1">
        <f>IF(C2031=0,IF(B2030=Protocol!$V$20,1,B2030+1),B2030)</f>
        <v>1</v>
      </c>
      <c r="C2031" s="1">
        <f>IF(C2030+1=Protocol!$V$21,0,C2030+1)</f>
        <v>5</v>
      </c>
      <c r="D2031" s="1">
        <f t="shared" si="79"/>
        <v>2</v>
      </c>
      <c r="E2031" s="1" t="str">
        <f>INDEX(Protocol[Mark],MATCH(C2031,Protocol[Step],0))</f>
        <v>4S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150010002</v>
      </c>
      <c r="H2031" s="134">
        <f>Systematic[[#This Row],[SampleVariableLabel]]+100*Systematic[[#This Row],[State]]</f>
        <v>150010502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150</v>
      </c>
      <c r="B2032" s="1">
        <f>IF(C2032=0,IF(B2031=Protocol!$V$20,1,B2031+1),B2031)</f>
        <v>1</v>
      </c>
      <c r="C2032" s="1">
        <f>IF(C2031+1=Protocol!$V$21,0,C2031+1)</f>
        <v>6</v>
      </c>
      <c r="D2032" s="1">
        <f t="shared" si="79"/>
        <v>3</v>
      </c>
      <c r="E2032" s="1" t="str">
        <f>INDEX(Protocol[Mark],MATCH(C2032,Protocol[Step],0))</f>
        <v>5U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150010003</v>
      </c>
      <c r="H2032" s="134">
        <f>Systematic[[#This Row],[SampleVariableLabel]]+100*Systematic[[#This Row],[State]]</f>
        <v>150010603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150</v>
      </c>
      <c r="B2033" s="1">
        <f>IF(C2033=0,IF(B2032=Protocol!$V$20,1,B2032+1),B2032)</f>
        <v>1</v>
      </c>
      <c r="C2033" s="1">
        <f>IF(C2032+1=Protocol!$V$21,0,C2032+1)</f>
        <v>7</v>
      </c>
      <c r="D2033" s="1">
        <f t="shared" si="79"/>
        <v>4</v>
      </c>
      <c r="E2033" s="1" t="str">
        <f>INDEX(Protocol[Mark],MATCH(C2033,Protocol[Step],0))</f>
        <v>6Rot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150010004</v>
      </c>
      <c r="H2033" s="134">
        <f>Systematic[[#This Row],[SampleVariableLabel]]+100*Systematic[[#This Row],[State]]</f>
        <v>150010704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151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1pfi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151010005</v>
      </c>
      <c r="H2034" s="134">
        <f>Systematic[[#This Row],[SampleVariableLabel]]+100*Systematic[[#This Row],[State]]</f>
        <v>151010005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151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1OctM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151010006</v>
      </c>
      <c r="H2035" s="134">
        <f>Systematic[[#This Row],[SampleVariableLabel]]+100*Systematic[[#This Row],[State]]</f>
        <v>151010106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151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151010001</v>
      </c>
      <c r="H2036" s="134">
        <f>Systematic[[#This Row],[SampleVariableLabel]]+100*Systematic[[#This Row],[State]]</f>
        <v>151010201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151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2c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151010002</v>
      </c>
      <c r="H2037" s="134">
        <f>Systematic[[#This Row],[SampleVariableLabel]]+100*Systematic[[#This Row],[State]]</f>
        <v>151010302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151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3P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151010003</v>
      </c>
      <c r="H2038" s="134">
        <f>Systematic[[#This Row],[SampleVariableLabel]]+100*Systematic[[#This Row],[State]]</f>
        <v>151010403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151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4S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151010004</v>
      </c>
      <c r="H2039" s="134">
        <f>Systematic[[#This Row],[SampleVariableLabel]]+100*Systematic[[#This Row],[State]]</f>
        <v>151010504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151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5U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151010005</v>
      </c>
      <c r="H2040" s="134">
        <f>Systematic[[#This Row],[SampleVariableLabel]]+100*Systematic[[#This Row],[State]]</f>
        <v>151010605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151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6Rot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151010006</v>
      </c>
      <c r="H2041" s="134">
        <f>Systematic[[#This Row],[SampleVariableLabel]]+100*Systematic[[#This Row],[State]]</f>
        <v>151010706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152</v>
      </c>
      <c r="B2042" s="1">
        <f>IF(C2042=0,IF(B2041=Protocol!$V$20,1,B2041+1),B2041)</f>
        <v>1</v>
      </c>
      <c r="C2042" s="1">
        <f>IF(C2041+1=Protocol!$V$21,0,C2041+1)</f>
        <v>0</v>
      </c>
      <c r="D2042" s="1">
        <f t="shared" si="79"/>
        <v>1</v>
      </c>
      <c r="E2042" s="1" t="str">
        <f>INDEX(Protocol[Mark],MATCH(C2042,Protocol[Step],0))</f>
        <v>1pfi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152010001</v>
      </c>
      <c r="H2042" s="134">
        <f>Systematic[[#This Row],[SampleVariableLabel]]+100*Systematic[[#This Row],[State]]</f>
        <v>152010001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152</v>
      </c>
      <c r="B2043" s="1">
        <f>IF(C2043=0,IF(B2042=Protocol!$V$20,1,B2042+1),B2042)</f>
        <v>1</v>
      </c>
      <c r="C2043" s="1">
        <f>IF(C2042+1=Protocol!$V$21,0,C2042+1)</f>
        <v>1</v>
      </c>
      <c r="D2043" s="1">
        <f t="shared" si="79"/>
        <v>2</v>
      </c>
      <c r="E2043" s="1" t="str">
        <f>INDEX(Protocol[Mark],MATCH(C2043,Protocol[Step],0))</f>
        <v>1OctM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152010002</v>
      </c>
      <c r="H2043" s="134">
        <f>Systematic[[#This Row],[SampleVariableLabel]]+100*Systematic[[#This Row],[State]]</f>
        <v>152010102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152</v>
      </c>
      <c r="B2044" s="1">
        <f>IF(C2044=0,IF(B2043=Protocol!$V$20,1,B2043+1),B2043)</f>
        <v>1</v>
      </c>
      <c r="C2044" s="1">
        <f>IF(C2043+1=Protocol!$V$21,0,C2043+1)</f>
        <v>2</v>
      </c>
      <c r="D2044" s="1">
        <f t="shared" si="79"/>
        <v>3</v>
      </c>
      <c r="E2044" s="1" t="str">
        <f>INDEX(Protocol[Mark],MATCH(C2044,Protocol[Step],0))</f>
        <v>2D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152010003</v>
      </c>
      <c r="H2044" s="134">
        <f>Systematic[[#This Row],[SampleVariableLabel]]+100*Systematic[[#This Row],[State]]</f>
        <v>152010203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152</v>
      </c>
      <c r="B2045" s="1">
        <f>IF(C2045=0,IF(B2044=Protocol!$V$20,1,B2044+1),B2044)</f>
        <v>1</v>
      </c>
      <c r="C2045" s="1">
        <f>IF(C2044+1=Protocol!$V$21,0,C2044+1)</f>
        <v>3</v>
      </c>
      <c r="D2045" s="1">
        <f t="shared" si="79"/>
        <v>4</v>
      </c>
      <c r="E2045" s="1" t="str">
        <f>INDEX(Protocol[Mark],MATCH(C2045,Protocol[Step],0))</f>
        <v>2c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152010004</v>
      </c>
      <c r="H2045" s="134">
        <f>Systematic[[#This Row],[SampleVariableLabel]]+100*Systematic[[#This Row],[State]]</f>
        <v>152010304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152</v>
      </c>
      <c r="B2046" s="1">
        <f>IF(C2046=0,IF(B2045=Protocol!$V$20,1,B2045+1),B2045)</f>
        <v>1</v>
      </c>
      <c r="C2046" s="1">
        <f>IF(C2045+1=Protocol!$V$21,0,C2045+1)</f>
        <v>4</v>
      </c>
      <c r="D2046" s="1">
        <f t="shared" si="79"/>
        <v>5</v>
      </c>
      <c r="E2046" s="1" t="str">
        <f>INDEX(Protocol[Mark],MATCH(C2046,Protocol[Step],0))</f>
        <v>3P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152010005</v>
      </c>
      <c r="H2046" s="134">
        <f>Systematic[[#This Row],[SampleVariableLabel]]+100*Systematic[[#This Row],[State]]</f>
        <v>152010405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152</v>
      </c>
      <c r="B2047" s="1">
        <f>IF(C2047=0,IF(B2046=Protocol!$V$20,1,B2046+1),B2046)</f>
        <v>1</v>
      </c>
      <c r="C2047" s="1">
        <f>IF(C2046+1=Protocol!$V$21,0,C2046+1)</f>
        <v>5</v>
      </c>
      <c r="D2047" s="1">
        <f t="shared" si="79"/>
        <v>6</v>
      </c>
      <c r="E2047" s="1" t="str">
        <f>INDEX(Protocol[Mark],MATCH(C2047,Protocol[Step],0))</f>
        <v>4S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152010006</v>
      </c>
      <c r="H2047" s="134">
        <f>Systematic[[#This Row],[SampleVariableLabel]]+100*Systematic[[#This Row],[State]]</f>
        <v>152010506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152</v>
      </c>
      <c r="B2048" s="1">
        <f>IF(C2048=0,IF(B2047=Protocol!$V$20,1,B2047+1),B2047)</f>
        <v>1</v>
      </c>
      <c r="C2048" s="1">
        <f>IF(C2047+1=Protocol!$V$21,0,C2047+1)</f>
        <v>6</v>
      </c>
      <c r="D2048" s="1">
        <f t="shared" si="79"/>
        <v>1</v>
      </c>
      <c r="E2048" s="1" t="str">
        <f>INDEX(Protocol[Mark],MATCH(C2048,Protocol[Step],0))</f>
        <v>5U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152010001</v>
      </c>
      <c r="H2048" s="134">
        <f>Systematic[[#This Row],[SampleVariableLabel]]+100*Systematic[[#This Row],[State]]</f>
        <v>152010601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152</v>
      </c>
      <c r="B2049" s="1">
        <f>IF(C2049=0,IF(B2048=Protocol!$V$20,1,B2048+1),B2048)</f>
        <v>1</v>
      </c>
      <c r="C2049" s="1">
        <f>IF(C2048+1=Protocol!$V$21,0,C2048+1)</f>
        <v>7</v>
      </c>
      <c r="D2049" s="1">
        <f t="shared" si="79"/>
        <v>2</v>
      </c>
      <c r="E2049" s="1" t="str">
        <f>INDEX(Protocol[Mark],MATCH(C2049,Protocol[Step],0))</f>
        <v>6Rot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152010002</v>
      </c>
      <c r="H2049" s="134">
        <f>Systematic[[#This Row],[SampleVariableLabel]]+100*Systematic[[#This Row],[State]]</f>
        <v>152010702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153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1pfi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153010003</v>
      </c>
      <c r="H2050" s="134">
        <f>Systematic[[#This Row],[SampleVariableLabel]]+100*Systematic[[#This Row],[State]]</f>
        <v>153010003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153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1OctM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153010004</v>
      </c>
      <c r="H2051" s="134">
        <f>Systematic[[#This Row],[SampleVariableLabel]]+100*Systematic[[#This Row],[State]]</f>
        <v>153010104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153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2D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153010005</v>
      </c>
      <c r="H2052" s="134">
        <f>Systematic[[#This Row],[SampleVariableLabel]]+100*Systematic[[#This Row],[State]]</f>
        <v>153010205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153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2c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153010006</v>
      </c>
      <c r="H2053" s="134">
        <f>Systematic[[#This Row],[SampleVariableLabel]]+100*Systematic[[#This Row],[State]]</f>
        <v>153010306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153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3P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153010001</v>
      </c>
      <c r="H2054" s="134">
        <f>Systematic[[#This Row],[SampleVariableLabel]]+100*Systematic[[#This Row],[State]]</f>
        <v>153010401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153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4S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153010002</v>
      </c>
      <c r="H2055" s="134">
        <f>Systematic[[#This Row],[SampleVariableLabel]]+100*Systematic[[#This Row],[State]]</f>
        <v>153010502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153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5U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153010003</v>
      </c>
      <c r="H2056" s="134">
        <f>Systematic[[#This Row],[SampleVariableLabel]]+100*Systematic[[#This Row],[State]]</f>
        <v>153010603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153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6Rot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153010004</v>
      </c>
      <c r="H2057" s="134">
        <f>Systematic[[#This Row],[SampleVariableLabel]]+100*Systematic[[#This Row],[State]]</f>
        <v>153010704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154</v>
      </c>
      <c r="B2058" s="1">
        <f>IF(C2058=0,IF(B2057=Protocol!$V$20,1,B2057+1),B2057)</f>
        <v>1</v>
      </c>
      <c r="C2058" s="1">
        <f>IF(C2057+1=Protocol!$V$21,0,C2057+1)</f>
        <v>0</v>
      </c>
      <c r="D2058" s="1">
        <f t="shared" si="81"/>
        <v>5</v>
      </c>
      <c r="E2058" s="1" t="str">
        <f>INDEX(Protocol[Mark],MATCH(C2058,Protocol[Step],0))</f>
        <v>1pfi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154010005</v>
      </c>
      <c r="H2058" s="134">
        <f>Systematic[[#This Row],[SampleVariableLabel]]+100*Systematic[[#This Row],[State]]</f>
        <v>154010005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154</v>
      </c>
      <c r="B2059" s="1">
        <f>IF(C2059=0,IF(B2058=Protocol!$V$20,1,B2058+1),B2058)</f>
        <v>1</v>
      </c>
      <c r="C2059" s="1">
        <f>IF(C2058+1=Protocol!$V$21,0,C2058+1)</f>
        <v>1</v>
      </c>
      <c r="D2059" s="1">
        <f t="shared" si="81"/>
        <v>6</v>
      </c>
      <c r="E2059" s="1" t="str">
        <f>INDEX(Protocol[Mark],MATCH(C2059,Protocol[Step],0))</f>
        <v>1OctM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154010006</v>
      </c>
      <c r="H2059" s="134">
        <f>Systematic[[#This Row],[SampleVariableLabel]]+100*Systematic[[#This Row],[State]]</f>
        <v>154010106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154</v>
      </c>
      <c r="B2060" s="1">
        <f>IF(C2060=0,IF(B2059=Protocol!$V$20,1,B2059+1),B2059)</f>
        <v>1</v>
      </c>
      <c r="C2060" s="1">
        <f>IF(C2059+1=Protocol!$V$21,0,C2059+1)</f>
        <v>2</v>
      </c>
      <c r="D2060" s="1">
        <f t="shared" si="81"/>
        <v>1</v>
      </c>
      <c r="E2060" s="1" t="str">
        <f>INDEX(Protocol[Mark],MATCH(C2060,Protocol[Step],0))</f>
        <v>2D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154010001</v>
      </c>
      <c r="H2060" s="134">
        <f>Systematic[[#This Row],[SampleVariableLabel]]+100*Systematic[[#This Row],[State]]</f>
        <v>154010201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154</v>
      </c>
      <c r="B2061" s="1">
        <f>IF(C2061=0,IF(B2060=Protocol!$V$20,1,B2060+1),B2060)</f>
        <v>1</v>
      </c>
      <c r="C2061" s="1">
        <f>IF(C2060+1=Protocol!$V$21,0,C2060+1)</f>
        <v>3</v>
      </c>
      <c r="D2061" s="1">
        <f t="shared" si="81"/>
        <v>2</v>
      </c>
      <c r="E2061" s="1" t="str">
        <f>INDEX(Protocol[Mark],MATCH(C2061,Protocol[Step],0))</f>
        <v>2c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154010002</v>
      </c>
      <c r="H2061" s="134">
        <f>Systematic[[#This Row],[SampleVariableLabel]]+100*Systematic[[#This Row],[State]]</f>
        <v>154010302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154</v>
      </c>
      <c r="B2062" s="1">
        <f>IF(C2062=0,IF(B2061=Protocol!$V$20,1,B2061+1),B2061)</f>
        <v>1</v>
      </c>
      <c r="C2062" s="1">
        <f>IF(C2061+1=Protocol!$V$21,0,C2061+1)</f>
        <v>4</v>
      </c>
      <c r="D2062" s="1">
        <f t="shared" si="81"/>
        <v>3</v>
      </c>
      <c r="E2062" s="1" t="str">
        <f>INDEX(Protocol[Mark],MATCH(C2062,Protocol[Step],0))</f>
        <v>3P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154010003</v>
      </c>
      <c r="H2062" s="134">
        <f>Systematic[[#This Row],[SampleVariableLabel]]+100*Systematic[[#This Row],[State]]</f>
        <v>154010403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154</v>
      </c>
      <c r="B2063" s="1">
        <f>IF(C2063=0,IF(B2062=Protocol!$V$20,1,B2062+1),B2062)</f>
        <v>1</v>
      </c>
      <c r="C2063" s="1">
        <f>IF(C2062+1=Protocol!$V$21,0,C2062+1)</f>
        <v>5</v>
      </c>
      <c r="D2063" s="1">
        <f t="shared" si="81"/>
        <v>4</v>
      </c>
      <c r="E2063" s="1" t="str">
        <f>INDEX(Protocol[Mark],MATCH(C2063,Protocol[Step],0))</f>
        <v>4S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154010004</v>
      </c>
      <c r="H2063" s="134">
        <f>Systematic[[#This Row],[SampleVariableLabel]]+100*Systematic[[#This Row],[State]]</f>
        <v>154010504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154</v>
      </c>
      <c r="B2064" s="1">
        <f>IF(C2064=0,IF(B2063=Protocol!$V$20,1,B2063+1),B2063)</f>
        <v>1</v>
      </c>
      <c r="C2064" s="1">
        <f>IF(C2063+1=Protocol!$V$21,0,C2063+1)</f>
        <v>6</v>
      </c>
      <c r="D2064" s="1">
        <f t="shared" si="81"/>
        <v>5</v>
      </c>
      <c r="E2064" s="1" t="str">
        <f>INDEX(Protocol[Mark],MATCH(C2064,Protocol[Step],0))</f>
        <v>5U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154010005</v>
      </c>
      <c r="H2064" s="134">
        <f>Systematic[[#This Row],[SampleVariableLabel]]+100*Systematic[[#This Row],[State]]</f>
        <v>154010605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154</v>
      </c>
      <c r="B2065" s="1">
        <f>IF(C2065=0,IF(B2064=Protocol!$V$20,1,B2064+1),B2064)</f>
        <v>1</v>
      </c>
      <c r="C2065" s="1">
        <f>IF(C2064+1=Protocol!$V$21,0,C2064+1)</f>
        <v>7</v>
      </c>
      <c r="D2065" s="1">
        <f t="shared" si="81"/>
        <v>6</v>
      </c>
      <c r="E2065" s="1" t="str">
        <f>INDEX(Protocol[Mark],MATCH(C2065,Protocol[Step],0))</f>
        <v>6Rot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154010006</v>
      </c>
      <c r="H2065" s="134">
        <f>Systematic[[#This Row],[SampleVariableLabel]]+100*Systematic[[#This Row],[State]]</f>
        <v>154010706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155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1pfi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155010001</v>
      </c>
      <c r="H2066" s="134">
        <f>Systematic[[#This Row],[SampleVariableLabel]]+100*Systematic[[#This Row],[State]]</f>
        <v>155010001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155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1OctM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155010002</v>
      </c>
      <c r="H2067" s="134">
        <f>Systematic[[#This Row],[SampleVariableLabel]]+100*Systematic[[#This Row],[State]]</f>
        <v>155010102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155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155010003</v>
      </c>
      <c r="H2068" s="134">
        <f>Systematic[[#This Row],[SampleVariableLabel]]+100*Systematic[[#This Row],[State]]</f>
        <v>155010203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155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2c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155010004</v>
      </c>
      <c r="H2069" s="134">
        <f>Systematic[[#This Row],[SampleVariableLabel]]+100*Systematic[[#This Row],[State]]</f>
        <v>155010304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155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3P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155010005</v>
      </c>
      <c r="H2070" s="134">
        <f>Systematic[[#This Row],[SampleVariableLabel]]+100*Systematic[[#This Row],[State]]</f>
        <v>155010405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155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4S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155010006</v>
      </c>
      <c r="H2071" s="134">
        <f>Systematic[[#This Row],[SampleVariableLabel]]+100*Systematic[[#This Row],[State]]</f>
        <v>155010506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155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5U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155010001</v>
      </c>
      <c r="H2072" s="134">
        <f>Systematic[[#This Row],[SampleVariableLabel]]+100*Systematic[[#This Row],[State]]</f>
        <v>155010601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155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6Rot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155010002</v>
      </c>
      <c r="H2073" s="134">
        <f>Systematic[[#This Row],[SampleVariableLabel]]+100*Systematic[[#This Row],[State]]</f>
        <v>155010702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156</v>
      </c>
      <c r="B2074" s="1">
        <f>IF(C2074=0,IF(B2073=Protocol!$V$20,1,B2073+1),B2073)</f>
        <v>1</v>
      </c>
      <c r="C2074" s="1">
        <f>IF(C2073+1=Protocol!$V$21,0,C2073+1)</f>
        <v>0</v>
      </c>
      <c r="D2074" s="1">
        <f t="shared" si="81"/>
        <v>3</v>
      </c>
      <c r="E2074" s="1" t="str">
        <f>INDEX(Protocol[Mark],MATCH(C2074,Protocol[Step],0))</f>
        <v>1pfi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156010003</v>
      </c>
      <c r="H2074" s="134">
        <f>Systematic[[#This Row],[SampleVariableLabel]]+100*Systematic[[#This Row],[State]]</f>
        <v>156010003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156</v>
      </c>
      <c r="B2075" s="1">
        <f>IF(C2075=0,IF(B2074=Protocol!$V$20,1,B2074+1),B2074)</f>
        <v>1</v>
      </c>
      <c r="C2075" s="1">
        <f>IF(C2074+1=Protocol!$V$21,0,C2074+1)</f>
        <v>1</v>
      </c>
      <c r="D2075" s="1">
        <f t="shared" si="81"/>
        <v>4</v>
      </c>
      <c r="E2075" s="1" t="str">
        <f>INDEX(Protocol[Mark],MATCH(C2075,Protocol[Step],0))</f>
        <v>1OctM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156010004</v>
      </c>
      <c r="H2075" s="134">
        <f>Systematic[[#This Row],[SampleVariableLabel]]+100*Systematic[[#This Row],[State]]</f>
        <v>156010104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156</v>
      </c>
      <c r="B2076" s="1">
        <f>IF(C2076=0,IF(B2075=Protocol!$V$20,1,B2075+1),B2075)</f>
        <v>1</v>
      </c>
      <c r="C2076" s="1">
        <f>IF(C2075+1=Protocol!$V$21,0,C2075+1)</f>
        <v>2</v>
      </c>
      <c r="D2076" s="1">
        <f t="shared" si="81"/>
        <v>5</v>
      </c>
      <c r="E2076" s="1" t="str">
        <f>INDEX(Protocol[Mark],MATCH(C2076,Protocol[Step],0))</f>
        <v>2D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156010005</v>
      </c>
      <c r="H2076" s="134">
        <f>Systematic[[#This Row],[SampleVariableLabel]]+100*Systematic[[#This Row],[State]]</f>
        <v>156010205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156</v>
      </c>
      <c r="B2077" s="1">
        <f>IF(C2077=0,IF(B2076=Protocol!$V$20,1,B2076+1),B2076)</f>
        <v>1</v>
      </c>
      <c r="C2077" s="1">
        <f>IF(C2076+1=Protocol!$V$21,0,C2076+1)</f>
        <v>3</v>
      </c>
      <c r="D2077" s="1">
        <f t="shared" si="81"/>
        <v>6</v>
      </c>
      <c r="E2077" s="1" t="str">
        <f>INDEX(Protocol[Mark],MATCH(C2077,Protocol[Step],0))</f>
        <v>2c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156010006</v>
      </c>
      <c r="H2077" s="134">
        <f>Systematic[[#This Row],[SampleVariableLabel]]+100*Systematic[[#This Row],[State]]</f>
        <v>156010306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156</v>
      </c>
      <c r="B2078" s="1">
        <f>IF(C2078=0,IF(B2077=Protocol!$V$20,1,B2077+1),B2077)</f>
        <v>1</v>
      </c>
      <c r="C2078" s="1">
        <f>IF(C2077+1=Protocol!$V$21,0,C2077+1)</f>
        <v>4</v>
      </c>
      <c r="D2078" s="1">
        <f t="shared" si="81"/>
        <v>1</v>
      </c>
      <c r="E2078" s="1" t="str">
        <f>INDEX(Protocol[Mark],MATCH(C2078,Protocol[Step],0))</f>
        <v>3P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156010001</v>
      </c>
      <c r="H2078" s="134">
        <f>Systematic[[#This Row],[SampleVariableLabel]]+100*Systematic[[#This Row],[State]]</f>
        <v>156010401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156</v>
      </c>
      <c r="B2079" s="1">
        <f>IF(C2079=0,IF(B2078=Protocol!$V$20,1,B2078+1),B2078)</f>
        <v>1</v>
      </c>
      <c r="C2079" s="1">
        <f>IF(C2078+1=Protocol!$V$21,0,C2078+1)</f>
        <v>5</v>
      </c>
      <c r="D2079" s="1">
        <f t="shared" si="81"/>
        <v>2</v>
      </c>
      <c r="E2079" s="1" t="str">
        <f>INDEX(Protocol[Mark],MATCH(C2079,Protocol[Step],0))</f>
        <v>4S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156010002</v>
      </c>
      <c r="H2079" s="134">
        <f>Systematic[[#This Row],[SampleVariableLabel]]+100*Systematic[[#This Row],[State]]</f>
        <v>156010502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156</v>
      </c>
      <c r="B2080" s="1">
        <f>IF(C2080=0,IF(B2079=Protocol!$V$20,1,B2079+1),B2079)</f>
        <v>1</v>
      </c>
      <c r="C2080" s="1">
        <f>IF(C2079+1=Protocol!$V$21,0,C2079+1)</f>
        <v>6</v>
      </c>
      <c r="D2080" s="1">
        <f t="shared" si="81"/>
        <v>3</v>
      </c>
      <c r="E2080" s="1" t="str">
        <f>INDEX(Protocol[Mark],MATCH(C2080,Protocol[Step],0))</f>
        <v>5U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156010003</v>
      </c>
      <c r="H2080" s="134">
        <f>Systematic[[#This Row],[SampleVariableLabel]]+100*Systematic[[#This Row],[State]]</f>
        <v>156010603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156</v>
      </c>
      <c r="B2081" s="1">
        <f>IF(C2081=0,IF(B2080=Protocol!$V$20,1,B2080+1),B2080)</f>
        <v>1</v>
      </c>
      <c r="C2081" s="1">
        <f>IF(C2080+1=Protocol!$V$21,0,C2080+1)</f>
        <v>7</v>
      </c>
      <c r="D2081" s="1">
        <f t="shared" si="81"/>
        <v>4</v>
      </c>
      <c r="E2081" s="1" t="str">
        <f>INDEX(Protocol[Mark],MATCH(C2081,Protocol[Step],0))</f>
        <v>6Rot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156010004</v>
      </c>
      <c r="H2081" s="134">
        <f>Systematic[[#This Row],[SampleVariableLabel]]+100*Systematic[[#This Row],[State]]</f>
        <v>156010704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157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1pfi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157010005</v>
      </c>
      <c r="H2082" s="134">
        <f>Systematic[[#This Row],[SampleVariableLabel]]+100*Systematic[[#This Row],[State]]</f>
        <v>157010005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157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1OctM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157010006</v>
      </c>
      <c r="H2083" s="134">
        <f>Systematic[[#This Row],[SampleVariableLabel]]+100*Systematic[[#This Row],[State]]</f>
        <v>157010106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157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157010001</v>
      </c>
      <c r="H2084" s="134">
        <f>Systematic[[#This Row],[SampleVariableLabel]]+100*Systematic[[#This Row],[State]]</f>
        <v>157010201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157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157010002</v>
      </c>
      <c r="H2085" s="134">
        <f>Systematic[[#This Row],[SampleVariableLabel]]+100*Systematic[[#This Row],[State]]</f>
        <v>157010302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157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3P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157010003</v>
      </c>
      <c r="H2086" s="134">
        <f>Systematic[[#This Row],[SampleVariableLabel]]+100*Systematic[[#This Row],[State]]</f>
        <v>157010403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157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157010004</v>
      </c>
      <c r="H2087" s="134">
        <f>Systematic[[#This Row],[SampleVariableLabel]]+100*Systematic[[#This Row],[State]]</f>
        <v>157010504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157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5U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157010005</v>
      </c>
      <c r="H2088" s="134">
        <f>Systematic[[#This Row],[SampleVariableLabel]]+100*Systematic[[#This Row],[State]]</f>
        <v>157010605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157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6Rot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157010006</v>
      </c>
      <c r="H2089" s="134">
        <f>Systematic[[#This Row],[SampleVariableLabel]]+100*Systematic[[#This Row],[State]]</f>
        <v>157010706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158</v>
      </c>
      <c r="B2090" s="1">
        <f>IF(C2090=0,IF(B2089=Protocol!$V$20,1,B2089+1),B2089)</f>
        <v>1</v>
      </c>
      <c r="C2090" s="1">
        <f>IF(C2089+1=Protocol!$V$21,0,C2089+1)</f>
        <v>0</v>
      </c>
      <c r="D2090" s="1">
        <f t="shared" si="81"/>
        <v>1</v>
      </c>
      <c r="E2090" s="1" t="str">
        <f>INDEX(Protocol[Mark],MATCH(C2090,Protocol[Step],0))</f>
        <v>1pfi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158010001</v>
      </c>
      <c r="H2090" s="134">
        <f>Systematic[[#This Row],[SampleVariableLabel]]+100*Systematic[[#This Row],[State]]</f>
        <v>158010001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158</v>
      </c>
      <c r="B2091" s="1">
        <f>IF(C2091=0,IF(B2090=Protocol!$V$20,1,B2090+1),B2090)</f>
        <v>1</v>
      </c>
      <c r="C2091" s="1">
        <f>IF(C2090+1=Protocol!$V$21,0,C2090+1)</f>
        <v>1</v>
      </c>
      <c r="D2091" s="1">
        <f t="shared" si="81"/>
        <v>2</v>
      </c>
      <c r="E2091" s="1" t="str">
        <f>INDEX(Protocol[Mark],MATCH(C2091,Protocol[Step],0))</f>
        <v>1OctM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158010002</v>
      </c>
      <c r="H2091" s="134">
        <f>Systematic[[#This Row],[SampleVariableLabel]]+100*Systematic[[#This Row],[State]]</f>
        <v>158010102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158</v>
      </c>
      <c r="B2092" s="1">
        <f>IF(C2092=0,IF(B2091=Protocol!$V$20,1,B2091+1),B2091)</f>
        <v>1</v>
      </c>
      <c r="C2092" s="1">
        <f>IF(C2091+1=Protocol!$V$21,0,C2091+1)</f>
        <v>2</v>
      </c>
      <c r="D2092" s="1">
        <f t="shared" si="81"/>
        <v>3</v>
      </c>
      <c r="E2092" s="1" t="str">
        <f>INDEX(Protocol[Mark],MATCH(C2092,Protocol[Step],0))</f>
        <v>2D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158010003</v>
      </c>
      <c r="H2092" s="134">
        <f>Systematic[[#This Row],[SampleVariableLabel]]+100*Systematic[[#This Row],[State]]</f>
        <v>158010203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158</v>
      </c>
      <c r="B2093" s="1">
        <f>IF(C2093=0,IF(B2092=Protocol!$V$20,1,B2092+1),B2092)</f>
        <v>1</v>
      </c>
      <c r="C2093" s="1">
        <f>IF(C2092+1=Protocol!$V$21,0,C2092+1)</f>
        <v>3</v>
      </c>
      <c r="D2093" s="1">
        <f t="shared" si="81"/>
        <v>4</v>
      </c>
      <c r="E2093" s="1" t="str">
        <f>INDEX(Protocol[Mark],MATCH(C2093,Protocol[Step],0))</f>
        <v>2c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158010004</v>
      </c>
      <c r="H2093" s="134">
        <f>Systematic[[#This Row],[SampleVariableLabel]]+100*Systematic[[#This Row],[State]]</f>
        <v>158010304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158</v>
      </c>
      <c r="B2094" s="1">
        <f>IF(C2094=0,IF(B2093=Protocol!$V$20,1,B2093+1),B2093)</f>
        <v>1</v>
      </c>
      <c r="C2094" s="1">
        <f>IF(C2093+1=Protocol!$V$21,0,C2093+1)</f>
        <v>4</v>
      </c>
      <c r="D2094" s="1">
        <f t="shared" si="81"/>
        <v>5</v>
      </c>
      <c r="E2094" s="1" t="str">
        <f>INDEX(Protocol[Mark],MATCH(C2094,Protocol[Step],0))</f>
        <v>3P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158010005</v>
      </c>
      <c r="H2094" s="134">
        <f>Systematic[[#This Row],[SampleVariableLabel]]+100*Systematic[[#This Row],[State]]</f>
        <v>158010405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158</v>
      </c>
      <c r="B2095" s="1">
        <f>IF(C2095=0,IF(B2094=Protocol!$V$20,1,B2094+1),B2094)</f>
        <v>1</v>
      </c>
      <c r="C2095" s="1">
        <f>IF(C2094+1=Protocol!$V$21,0,C2094+1)</f>
        <v>5</v>
      </c>
      <c r="D2095" s="1">
        <f t="shared" si="81"/>
        <v>6</v>
      </c>
      <c r="E2095" s="1" t="str">
        <f>INDEX(Protocol[Mark],MATCH(C2095,Protocol[Step],0))</f>
        <v>4S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158010006</v>
      </c>
      <c r="H2095" s="134">
        <f>Systematic[[#This Row],[SampleVariableLabel]]+100*Systematic[[#This Row],[State]]</f>
        <v>158010506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158</v>
      </c>
      <c r="B2096" s="1">
        <f>IF(C2096=0,IF(B2095=Protocol!$V$20,1,B2095+1),B2095)</f>
        <v>1</v>
      </c>
      <c r="C2096" s="1">
        <f>IF(C2095+1=Protocol!$V$21,0,C2095+1)</f>
        <v>6</v>
      </c>
      <c r="D2096" s="1">
        <f t="shared" si="81"/>
        <v>1</v>
      </c>
      <c r="E2096" s="1" t="str">
        <f>INDEX(Protocol[Mark],MATCH(C2096,Protocol[Step],0))</f>
        <v>5U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158010001</v>
      </c>
      <c r="H2096" s="134">
        <f>Systematic[[#This Row],[SampleVariableLabel]]+100*Systematic[[#This Row],[State]]</f>
        <v>158010601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158</v>
      </c>
      <c r="B2097" s="1">
        <f>IF(C2097=0,IF(B2096=Protocol!$V$20,1,B2096+1),B2096)</f>
        <v>1</v>
      </c>
      <c r="C2097" s="1">
        <f>IF(C2096+1=Protocol!$V$21,0,C2096+1)</f>
        <v>7</v>
      </c>
      <c r="D2097" s="1">
        <f t="shared" si="81"/>
        <v>2</v>
      </c>
      <c r="E2097" s="1" t="str">
        <f>INDEX(Protocol[Mark],MATCH(C2097,Protocol[Step],0))</f>
        <v>6Rot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158010002</v>
      </c>
      <c r="H2097" s="134">
        <f>Systematic[[#This Row],[SampleVariableLabel]]+100*Systematic[[#This Row],[State]]</f>
        <v>158010702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159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1pfi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159010003</v>
      </c>
      <c r="H2098" s="134">
        <f>Systematic[[#This Row],[SampleVariableLabel]]+100*Systematic[[#This Row],[State]]</f>
        <v>159010003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159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1OctM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159010004</v>
      </c>
      <c r="H2099" s="134">
        <f>Systematic[[#This Row],[SampleVariableLabel]]+100*Systematic[[#This Row],[State]]</f>
        <v>159010104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159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2D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159010005</v>
      </c>
      <c r="H2100" s="134">
        <f>Systematic[[#This Row],[SampleVariableLabel]]+100*Systematic[[#This Row],[State]]</f>
        <v>159010205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159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2c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159010006</v>
      </c>
      <c r="H2101" s="134">
        <f>Systematic[[#This Row],[SampleVariableLabel]]+100*Systematic[[#This Row],[State]]</f>
        <v>159010306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159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3P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159010001</v>
      </c>
      <c r="H2102" s="134">
        <f>Systematic[[#This Row],[SampleVariableLabel]]+100*Systematic[[#This Row],[State]]</f>
        <v>159010401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159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4S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159010002</v>
      </c>
      <c r="H2103" s="134">
        <f>Systematic[[#This Row],[SampleVariableLabel]]+100*Systematic[[#This Row],[State]]</f>
        <v>159010502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159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5U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159010003</v>
      </c>
      <c r="H2104" s="134">
        <f>Systematic[[#This Row],[SampleVariableLabel]]+100*Systematic[[#This Row],[State]]</f>
        <v>159010603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159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6Rot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159010004</v>
      </c>
      <c r="H2105" s="134">
        <f>Systematic[[#This Row],[SampleVariableLabel]]+100*Systematic[[#This Row],[State]]</f>
        <v>159010704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160</v>
      </c>
      <c r="B2106" s="1">
        <f>IF(C2106=0,IF(B2105=Protocol!$V$20,1,B2105+1),B2105)</f>
        <v>1</v>
      </c>
      <c r="C2106" s="1">
        <f>IF(C2105+1=Protocol!$V$21,0,C2105+1)</f>
        <v>0</v>
      </c>
      <c r="D2106" s="1">
        <f t="shared" si="81"/>
        <v>5</v>
      </c>
      <c r="E2106" s="1" t="str">
        <f>INDEX(Protocol[Mark],MATCH(C2106,Protocol[Step],0))</f>
        <v>1pfi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160010005</v>
      </c>
      <c r="H2106" s="134">
        <f>Systematic[[#This Row],[SampleVariableLabel]]+100*Systematic[[#This Row],[State]]</f>
        <v>160010005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160</v>
      </c>
      <c r="B2107" s="1">
        <f>IF(C2107=0,IF(B2106=Protocol!$V$20,1,B2106+1),B2106)</f>
        <v>1</v>
      </c>
      <c r="C2107" s="1">
        <f>IF(C2106+1=Protocol!$V$21,0,C2106+1)</f>
        <v>1</v>
      </c>
      <c r="D2107" s="1">
        <f t="shared" si="81"/>
        <v>6</v>
      </c>
      <c r="E2107" s="1" t="str">
        <f>INDEX(Protocol[Mark],MATCH(C2107,Protocol[Step],0))</f>
        <v>1OctM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160010006</v>
      </c>
      <c r="H2107" s="134">
        <f>Systematic[[#This Row],[SampleVariableLabel]]+100*Systematic[[#This Row],[State]]</f>
        <v>160010106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160</v>
      </c>
      <c r="B2108" s="1">
        <f>IF(C2108=0,IF(B2107=Protocol!$V$20,1,B2107+1),B2107)</f>
        <v>1</v>
      </c>
      <c r="C2108" s="1">
        <f>IF(C2107+1=Protocol!$V$21,0,C2107+1)</f>
        <v>2</v>
      </c>
      <c r="D2108" s="1">
        <f t="shared" si="81"/>
        <v>1</v>
      </c>
      <c r="E2108" s="1" t="str">
        <f>INDEX(Protocol[Mark],MATCH(C2108,Protocol[Step],0))</f>
        <v>2D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160010001</v>
      </c>
      <c r="H2108" s="134">
        <f>Systematic[[#This Row],[SampleVariableLabel]]+100*Systematic[[#This Row],[State]]</f>
        <v>160010201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160</v>
      </c>
      <c r="B2109" s="1">
        <f>IF(C2109=0,IF(B2108=Protocol!$V$20,1,B2108+1),B2108)</f>
        <v>1</v>
      </c>
      <c r="C2109" s="1">
        <f>IF(C2108+1=Protocol!$V$21,0,C2108+1)</f>
        <v>3</v>
      </c>
      <c r="D2109" s="1">
        <f t="shared" si="81"/>
        <v>2</v>
      </c>
      <c r="E2109" s="1" t="str">
        <f>INDEX(Protocol[Mark],MATCH(C2109,Protocol[Step],0))</f>
        <v>2c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160010002</v>
      </c>
      <c r="H2109" s="134">
        <f>Systematic[[#This Row],[SampleVariableLabel]]+100*Systematic[[#This Row],[State]]</f>
        <v>160010302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160</v>
      </c>
      <c r="B2110" s="1">
        <f>IF(C2110=0,IF(B2109=Protocol!$V$20,1,B2109+1),B2109)</f>
        <v>1</v>
      </c>
      <c r="C2110" s="1">
        <f>IF(C2109+1=Protocol!$V$21,0,C2109+1)</f>
        <v>4</v>
      </c>
      <c r="D2110" s="1">
        <f t="shared" si="81"/>
        <v>3</v>
      </c>
      <c r="E2110" s="1" t="str">
        <f>INDEX(Protocol[Mark],MATCH(C2110,Protocol[Step],0))</f>
        <v>3P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160010003</v>
      </c>
      <c r="H2110" s="134">
        <f>Systematic[[#This Row],[SampleVariableLabel]]+100*Systematic[[#This Row],[State]]</f>
        <v>160010403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160</v>
      </c>
      <c r="B2111" s="1">
        <f>IF(C2111=0,IF(B2110=Protocol!$V$20,1,B2110+1),B2110)</f>
        <v>1</v>
      </c>
      <c r="C2111" s="1">
        <f>IF(C2110+1=Protocol!$V$21,0,C2110+1)</f>
        <v>5</v>
      </c>
      <c r="D2111" s="1">
        <f t="shared" si="81"/>
        <v>4</v>
      </c>
      <c r="E2111" s="1" t="str">
        <f>INDEX(Protocol[Mark],MATCH(C2111,Protocol[Step],0))</f>
        <v>4S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160010004</v>
      </c>
      <c r="H2111" s="134">
        <f>Systematic[[#This Row],[SampleVariableLabel]]+100*Systematic[[#This Row],[State]]</f>
        <v>160010504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160</v>
      </c>
      <c r="B2112" s="1">
        <f>IF(C2112=0,IF(B2111=Protocol!$V$20,1,B2111+1),B2111)</f>
        <v>1</v>
      </c>
      <c r="C2112" s="1">
        <f>IF(C2111+1=Protocol!$V$21,0,C2111+1)</f>
        <v>6</v>
      </c>
      <c r="D2112" s="1">
        <f t="shared" si="81"/>
        <v>5</v>
      </c>
      <c r="E2112" s="1" t="str">
        <f>INDEX(Protocol[Mark],MATCH(C2112,Protocol[Step],0))</f>
        <v>5U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160010005</v>
      </c>
      <c r="H2112" s="134">
        <f>Systematic[[#This Row],[SampleVariableLabel]]+100*Systematic[[#This Row],[State]]</f>
        <v>160010605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160</v>
      </c>
      <c r="B2113" s="1">
        <f>IF(C2113=0,IF(B2112=Protocol!$V$20,1,B2112+1),B2112)</f>
        <v>1</v>
      </c>
      <c r="C2113" s="1">
        <f>IF(C2112+1=Protocol!$V$21,0,C2112+1)</f>
        <v>7</v>
      </c>
      <c r="D2113" s="1">
        <f t="shared" si="81"/>
        <v>6</v>
      </c>
      <c r="E2113" s="1" t="str">
        <f>INDEX(Protocol[Mark],MATCH(C2113,Protocol[Step],0))</f>
        <v>6Rot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160010006</v>
      </c>
      <c r="H2113" s="134">
        <f>Systematic[[#This Row],[SampleVariableLabel]]+100*Systematic[[#This Row],[State]]</f>
        <v>160010706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161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1pfi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161010001</v>
      </c>
      <c r="H2114" s="134">
        <f>Systematic[[#This Row],[SampleVariableLabel]]+100*Systematic[[#This Row],[State]]</f>
        <v>161010001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161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1OctM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161010002</v>
      </c>
      <c r="H2115" s="134">
        <f>Systematic[[#This Row],[SampleVariableLabel]]+100*Systematic[[#This Row],[State]]</f>
        <v>161010102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161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2D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161010003</v>
      </c>
      <c r="H2116" s="134">
        <f>Systematic[[#This Row],[SampleVariableLabel]]+100*Systematic[[#This Row],[State]]</f>
        <v>161010203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161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2c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161010004</v>
      </c>
      <c r="H2117" s="134">
        <f>Systematic[[#This Row],[SampleVariableLabel]]+100*Systematic[[#This Row],[State]]</f>
        <v>161010304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161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3P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161010005</v>
      </c>
      <c r="H2118" s="134">
        <f>Systematic[[#This Row],[SampleVariableLabel]]+100*Systematic[[#This Row],[State]]</f>
        <v>161010405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161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4S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161010006</v>
      </c>
      <c r="H2119" s="134">
        <f>Systematic[[#This Row],[SampleVariableLabel]]+100*Systematic[[#This Row],[State]]</f>
        <v>161010506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161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5U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161010001</v>
      </c>
      <c r="H2120" s="134">
        <f>Systematic[[#This Row],[SampleVariableLabel]]+100*Systematic[[#This Row],[State]]</f>
        <v>161010601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161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6Rot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161010002</v>
      </c>
      <c r="H2121" s="134">
        <f>Systematic[[#This Row],[SampleVariableLabel]]+100*Systematic[[#This Row],[State]]</f>
        <v>161010702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162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1pfi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162010003</v>
      </c>
      <c r="H2122" s="134">
        <f>Systematic[[#This Row],[SampleVariableLabel]]+100*Systematic[[#This Row],[State]]</f>
        <v>162010003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162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1OctM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162010004</v>
      </c>
      <c r="H2123" s="134">
        <f>Systematic[[#This Row],[SampleVariableLabel]]+100*Systematic[[#This Row],[State]]</f>
        <v>162010104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162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2D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162010005</v>
      </c>
      <c r="H2124" s="134">
        <f>Systematic[[#This Row],[SampleVariableLabel]]+100*Systematic[[#This Row],[State]]</f>
        <v>162010205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162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2c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162010006</v>
      </c>
      <c r="H2125" s="134">
        <f>Systematic[[#This Row],[SampleVariableLabel]]+100*Systematic[[#This Row],[State]]</f>
        <v>162010306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162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3P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162010001</v>
      </c>
      <c r="H2126" s="134">
        <f>Systematic[[#This Row],[SampleVariableLabel]]+100*Systematic[[#This Row],[State]]</f>
        <v>162010401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162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4S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162010002</v>
      </c>
      <c r="H2127" s="134">
        <f>Systematic[[#This Row],[SampleVariableLabel]]+100*Systematic[[#This Row],[State]]</f>
        <v>162010502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162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5U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162010003</v>
      </c>
      <c r="H2128" s="134">
        <f>Systematic[[#This Row],[SampleVariableLabel]]+100*Systematic[[#This Row],[State]]</f>
        <v>162010603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162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6Rot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162010004</v>
      </c>
      <c r="H2129" s="134">
        <f>Systematic[[#This Row],[SampleVariableLabel]]+100*Systematic[[#This Row],[State]]</f>
        <v>162010704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163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1pfi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163010005</v>
      </c>
      <c r="H2130" s="134">
        <f>Systematic[[#This Row],[SampleVariableLabel]]+100*Systematic[[#This Row],[State]]</f>
        <v>163010005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163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1OctM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163010006</v>
      </c>
      <c r="H2131" s="134">
        <f>Systematic[[#This Row],[SampleVariableLabel]]+100*Systematic[[#This Row],[State]]</f>
        <v>163010106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163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2D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163010001</v>
      </c>
      <c r="H2132" s="134">
        <f>Systematic[[#This Row],[SampleVariableLabel]]+100*Systematic[[#This Row],[State]]</f>
        <v>163010201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163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2c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163010002</v>
      </c>
      <c r="H2133" s="134">
        <f>Systematic[[#This Row],[SampleVariableLabel]]+100*Systematic[[#This Row],[State]]</f>
        <v>163010302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163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3P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163010003</v>
      </c>
      <c r="H2134" s="134">
        <f>Systematic[[#This Row],[SampleVariableLabel]]+100*Systematic[[#This Row],[State]]</f>
        <v>163010403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163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4S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163010004</v>
      </c>
      <c r="H2135" s="134">
        <f>Systematic[[#This Row],[SampleVariableLabel]]+100*Systematic[[#This Row],[State]]</f>
        <v>163010504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163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5U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163010005</v>
      </c>
      <c r="H2136" s="134">
        <f>Systematic[[#This Row],[SampleVariableLabel]]+100*Systematic[[#This Row],[State]]</f>
        <v>163010605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163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6Rot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163010006</v>
      </c>
      <c r="H2137" s="134">
        <f>Systematic[[#This Row],[SampleVariableLabel]]+100*Systematic[[#This Row],[State]]</f>
        <v>163010706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164</v>
      </c>
      <c r="B2138" s="1">
        <f>IF(C2138=0,IF(B2137=Protocol!$V$20,1,B2137+1),B2137)</f>
        <v>1</v>
      </c>
      <c r="C2138" s="1">
        <f>IF(C2137+1=Protocol!$V$21,0,C2137+1)</f>
        <v>0</v>
      </c>
      <c r="D2138" s="1">
        <f t="shared" si="83"/>
        <v>1</v>
      </c>
      <c r="E2138" s="1" t="str">
        <f>INDEX(Protocol[Mark],MATCH(C2138,Protocol[Step],0))</f>
        <v>1pfi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164010001</v>
      </c>
      <c r="H2138" s="134">
        <f>Systematic[[#This Row],[SampleVariableLabel]]+100*Systematic[[#This Row],[State]]</f>
        <v>164010001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164</v>
      </c>
      <c r="B2139" s="1">
        <f>IF(C2139=0,IF(B2138=Protocol!$V$20,1,B2138+1),B2138)</f>
        <v>1</v>
      </c>
      <c r="C2139" s="1">
        <f>IF(C2138+1=Protocol!$V$21,0,C2138+1)</f>
        <v>1</v>
      </c>
      <c r="D2139" s="1">
        <f t="shared" si="83"/>
        <v>2</v>
      </c>
      <c r="E2139" s="1" t="str">
        <f>INDEX(Protocol[Mark],MATCH(C2139,Protocol[Step],0))</f>
        <v>1OctM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164010002</v>
      </c>
      <c r="H2139" s="134">
        <f>Systematic[[#This Row],[SampleVariableLabel]]+100*Systematic[[#This Row],[State]]</f>
        <v>164010102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164</v>
      </c>
      <c r="B2140" s="1">
        <f>IF(C2140=0,IF(B2139=Protocol!$V$20,1,B2139+1),B2139)</f>
        <v>1</v>
      </c>
      <c r="C2140" s="1">
        <f>IF(C2139+1=Protocol!$V$21,0,C2139+1)</f>
        <v>2</v>
      </c>
      <c r="D2140" s="1">
        <f t="shared" si="83"/>
        <v>3</v>
      </c>
      <c r="E2140" s="1" t="str">
        <f>INDEX(Protocol[Mark],MATCH(C2140,Protocol[Step],0))</f>
        <v>2D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164010003</v>
      </c>
      <c r="H2140" s="134">
        <f>Systematic[[#This Row],[SampleVariableLabel]]+100*Systematic[[#This Row],[State]]</f>
        <v>164010203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164</v>
      </c>
      <c r="B2141" s="1">
        <f>IF(C2141=0,IF(B2140=Protocol!$V$20,1,B2140+1),B2140)</f>
        <v>1</v>
      </c>
      <c r="C2141" s="1">
        <f>IF(C2140+1=Protocol!$V$21,0,C2140+1)</f>
        <v>3</v>
      </c>
      <c r="D2141" s="1">
        <f t="shared" si="83"/>
        <v>4</v>
      </c>
      <c r="E2141" s="1" t="str">
        <f>INDEX(Protocol[Mark],MATCH(C2141,Protocol[Step],0))</f>
        <v>2c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164010004</v>
      </c>
      <c r="H2141" s="134">
        <f>Systematic[[#This Row],[SampleVariableLabel]]+100*Systematic[[#This Row],[State]]</f>
        <v>164010304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164</v>
      </c>
      <c r="B2142" s="1">
        <f>IF(C2142=0,IF(B2141=Protocol!$V$20,1,B2141+1),B2141)</f>
        <v>1</v>
      </c>
      <c r="C2142" s="1">
        <f>IF(C2141+1=Protocol!$V$21,0,C2141+1)</f>
        <v>4</v>
      </c>
      <c r="D2142" s="1">
        <f t="shared" si="83"/>
        <v>5</v>
      </c>
      <c r="E2142" s="1" t="str">
        <f>INDEX(Protocol[Mark],MATCH(C2142,Protocol[Step],0))</f>
        <v>3P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164010005</v>
      </c>
      <c r="H2142" s="134">
        <f>Systematic[[#This Row],[SampleVariableLabel]]+100*Systematic[[#This Row],[State]]</f>
        <v>164010405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164</v>
      </c>
      <c r="B2143" s="1">
        <f>IF(C2143=0,IF(B2142=Protocol!$V$20,1,B2142+1),B2142)</f>
        <v>1</v>
      </c>
      <c r="C2143" s="1">
        <f>IF(C2142+1=Protocol!$V$21,0,C2142+1)</f>
        <v>5</v>
      </c>
      <c r="D2143" s="1">
        <f t="shared" si="83"/>
        <v>6</v>
      </c>
      <c r="E2143" s="1" t="str">
        <f>INDEX(Protocol[Mark],MATCH(C2143,Protocol[Step],0))</f>
        <v>4S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164010006</v>
      </c>
      <c r="H2143" s="134">
        <f>Systematic[[#This Row],[SampleVariableLabel]]+100*Systematic[[#This Row],[State]]</f>
        <v>164010506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164</v>
      </c>
      <c r="B2144" s="1">
        <f>IF(C2144=0,IF(B2143=Protocol!$V$20,1,B2143+1),B2143)</f>
        <v>1</v>
      </c>
      <c r="C2144" s="1">
        <f>IF(C2143+1=Protocol!$V$21,0,C2143+1)</f>
        <v>6</v>
      </c>
      <c r="D2144" s="1">
        <f t="shared" si="83"/>
        <v>1</v>
      </c>
      <c r="E2144" s="1" t="str">
        <f>INDEX(Protocol[Mark],MATCH(C2144,Protocol[Step],0))</f>
        <v>5U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164010001</v>
      </c>
      <c r="H2144" s="134">
        <f>Systematic[[#This Row],[SampleVariableLabel]]+100*Systematic[[#This Row],[State]]</f>
        <v>164010601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164</v>
      </c>
      <c r="B2145" s="1">
        <f>IF(C2145=0,IF(B2144=Protocol!$V$20,1,B2144+1),B2144)</f>
        <v>1</v>
      </c>
      <c r="C2145" s="1">
        <f>IF(C2144+1=Protocol!$V$21,0,C2144+1)</f>
        <v>7</v>
      </c>
      <c r="D2145" s="1">
        <f t="shared" si="83"/>
        <v>2</v>
      </c>
      <c r="E2145" s="1" t="str">
        <f>INDEX(Protocol[Mark],MATCH(C2145,Protocol[Step],0))</f>
        <v>6Rot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164010002</v>
      </c>
      <c r="H2145" s="134">
        <f>Systematic[[#This Row],[SampleVariableLabel]]+100*Systematic[[#This Row],[State]]</f>
        <v>164010702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165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1pfi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165010003</v>
      </c>
      <c r="H2146" s="134">
        <f>Systematic[[#This Row],[SampleVariableLabel]]+100*Systematic[[#This Row],[State]]</f>
        <v>165010003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165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1OctM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165010004</v>
      </c>
      <c r="H2147" s="134">
        <f>Systematic[[#This Row],[SampleVariableLabel]]+100*Systematic[[#This Row],[State]]</f>
        <v>165010104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165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2D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165010005</v>
      </c>
      <c r="H2148" s="134">
        <f>Systematic[[#This Row],[SampleVariableLabel]]+100*Systematic[[#This Row],[State]]</f>
        <v>165010205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165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2c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165010006</v>
      </c>
      <c r="H2149" s="134">
        <f>Systematic[[#This Row],[SampleVariableLabel]]+100*Systematic[[#This Row],[State]]</f>
        <v>165010306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165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3P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165010001</v>
      </c>
      <c r="H2150" s="134">
        <f>Systematic[[#This Row],[SampleVariableLabel]]+100*Systematic[[#This Row],[State]]</f>
        <v>165010401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165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4S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165010002</v>
      </c>
      <c r="H2151" s="134">
        <f>Systematic[[#This Row],[SampleVariableLabel]]+100*Systematic[[#This Row],[State]]</f>
        <v>165010502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165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5U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165010003</v>
      </c>
      <c r="H2152" s="134">
        <f>Systematic[[#This Row],[SampleVariableLabel]]+100*Systematic[[#This Row],[State]]</f>
        <v>165010603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165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6Rot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165010004</v>
      </c>
      <c r="H2153" s="134">
        <f>Systematic[[#This Row],[SampleVariableLabel]]+100*Systematic[[#This Row],[State]]</f>
        <v>165010704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166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1pfi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166010005</v>
      </c>
      <c r="H2154" s="134">
        <f>Systematic[[#This Row],[SampleVariableLabel]]+100*Systematic[[#This Row],[State]]</f>
        <v>166010005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166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1OctM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166010006</v>
      </c>
      <c r="H2155" s="134">
        <f>Systematic[[#This Row],[SampleVariableLabel]]+100*Systematic[[#This Row],[State]]</f>
        <v>166010106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166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2D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166010001</v>
      </c>
      <c r="H2156" s="134">
        <f>Systematic[[#This Row],[SampleVariableLabel]]+100*Systematic[[#This Row],[State]]</f>
        <v>166010201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166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2c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166010002</v>
      </c>
      <c r="H2157" s="134">
        <f>Systematic[[#This Row],[SampleVariableLabel]]+100*Systematic[[#This Row],[State]]</f>
        <v>166010302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166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3P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166010003</v>
      </c>
      <c r="H2158" s="134">
        <f>Systematic[[#This Row],[SampleVariableLabel]]+100*Systematic[[#This Row],[State]]</f>
        <v>166010403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166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4S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166010004</v>
      </c>
      <c r="H2159" s="134">
        <f>Systematic[[#This Row],[SampleVariableLabel]]+100*Systematic[[#This Row],[State]]</f>
        <v>166010504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166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5U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166010005</v>
      </c>
      <c r="H2160" s="134">
        <f>Systematic[[#This Row],[SampleVariableLabel]]+100*Systematic[[#This Row],[State]]</f>
        <v>166010605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166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6Rot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166010006</v>
      </c>
      <c r="H2161" s="134">
        <f>Systematic[[#This Row],[SampleVariableLabel]]+100*Systematic[[#This Row],[State]]</f>
        <v>166010706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167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1pfi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167010001</v>
      </c>
      <c r="H2162" s="134">
        <f>Systematic[[#This Row],[SampleVariableLabel]]+100*Systematic[[#This Row],[State]]</f>
        <v>167010001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167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1OctM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167010002</v>
      </c>
      <c r="H2163" s="134">
        <f>Systematic[[#This Row],[SampleVariableLabel]]+100*Systematic[[#This Row],[State]]</f>
        <v>167010102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167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2D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167010003</v>
      </c>
      <c r="H2164" s="134">
        <f>Systematic[[#This Row],[SampleVariableLabel]]+100*Systematic[[#This Row],[State]]</f>
        <v>167010203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167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2c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167010004</v>
      </c>
      <c r="H2165" s="134">
        <f>Systematic[[#This Row],[SampleVariableLabel]]+100*Systematic[[#This Row],[State]]</f>
        <v>167010304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167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3P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167010005</v>
      </c>
      <c r="H2166" s="134">
        <f>Systematic[[#This Row],[SampleVariableLabel]]+100*Systematic[[#This Row],[State]]</f>
        <v>167010405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167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4S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167010006</v>
      </c>
      <c r="H2167" s="134">
        <f>Systematic[[#This Row],[SampleVariableLabel]]+100*Systematic[[#This Row],[State]]</f>
        <v>167010506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167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5U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167010001</v>
      </c>
      <c r="H2168" s="134">
        <f>Systematic[[#This Row],[SampleVariableLabel]]+100*Systematic[[#This Row],[State]]</f>
        <v>167010601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167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6Rot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167010002</v>
      </c>
      <c r="H2169" s="134">
        <f>Systematic[[#This Row],[SampleVariableLabel]]+100*Systematic[[#This Row],[State]]</f>
        <v>167010702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168</v>
      </c>
      <c r="B2170" s="1">
        <f>IF(C2170=0,IF(B2169=Protocol!$V$20,1,B2169+1),B2169)</f>
        <v>1</v>
      </c>
      <c r="C2170" s="1">
        <f>IF(C2169+1=Protocol!$V$21,0,C2169+1)</f>
        <v>0</v>
      </c>
      <c r="D2170" s="1">
        <f t="shared" si="83"/>
        <v>3</v>
      </c>
      <c r="E2170" s="1" t="str">
        <f>INDEX(Protocol[Mark],MATCH(C2170,Protocol[Step],0))</f>
        <v>1pfi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168010003</v>
      </c>
      <c r="H2170" s="134">
        <f>Systematic[[#This Row],[SampleVariableLabel]]+100*Systematic[[#This Row],[State]]</f>
        <v>168010003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168</v>
      </c>
      <c r="B2171" s="1">
        <f>IF(C2171=0,IF(B2170=Protocol!$V$20,1,B2170+1),B2170)</f>
        <v>1</v>
      </c>
      <c r="C2171" s="1">
        <f>IF(C2170+1=Protocol!$V$21,0,C2170+1)</f>
        <v>1</v>
      </c>
      <c r="D2171" s="1">
        <f t="shared" si="83"/>
        <v>4</v>
      </c>
      <c r="E2171" s="1" t="str">
        <f>INDEX(Protocol[Mark],MATCH(C2171,Protocol[Step],0))</f>
        <v>1OctM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168010004</v>
      </c>
      <c r="H2171" s="134">
        <f>Systematic[[#This Row],[SampleVariableLabel]]+100*Systematic[[#This Row],[State]]</f>
        <v>168010104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168</v>
      </c>
      <c r="B2172" s="1">
        <f>IF(C2172=0,IF(B2171=Protocol!$V$20,1,B2171+1),B2171)</f>
        <v>1</v>
      </c>
      <c r="C2172" s="1">
        <f>IF(C2171+1=Protocol!$V$21,0,C2171+1)</f>
        <v>2</v>
      </c>
      <c r="D2172" s="1">
        <f t="shared" si="83"/>
        <v>5</v>
      </c>
      <c r="E2172" s="1" t="str">
        <f>INDEX(Protocol[Mark],MATCH(C2172,Protocol[Step],0))</f>
        <v>2D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168010005</v>
      </c>
      <c r="H2172" s="134">
        <f>Systematic[[#This Row],[SampleVariableLabel]]+100*Systematic[[#This Row],[State]]</f>
        <v>168010205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168</v>
      </c>
      <c r="B2173" s="1">
        <f>IF(C2173=0,IF(B2172=Protocol!$V$20,1,B2172+1),B2172)</f>
        <v>1</v>
      </c>
      <c r="C2173" s="1">
        <f>IF(C2172+1=Protocol!$V$21,0,C2172+1)</f>
        <v>3</v>
      </c>
      <c r="D2173" s="1">
        <f t="shared" si="83"/>
        <v>6</v>
      </c>
      <c r="E2173" s="1" t="str">
        <f>INDEX(Protocol[Mark],MATCH(C2173,Protocol[Step],0))</f>
        <v>2c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168010006</v>
      </c>
      <c r="H2173" s="134">
        <f>Systematic[[#This Row],[SampleVariableLabel]]+100*Systematic[[#This Row],[State]]</f>
        <v>168010306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168</v>
      </c>
      <c r="B2174" s="1">
        <f>IF(C2174=0,IF(B2173=Protocol!$V$20,1,B2173+1),B2173)</f>
        <v>1</v>
      </c>
      <c r="C2174" s="1">
        <f>IF(C2173+1=Protocol!$V$21,0,C2173+1)</f>
        <v>4</v>
      </c>
      <c r="D2174" s="1">
        <f t="shared" si="83"/>
        <v>1</v>
      </c>
      <c r="E2174" s="1" t="str">
        <f>INDEX(Protocol[Mark],MATCH(C2174,Protocol[Step],0))</f>
        <v>3P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168010001</v>
      </c>
      <c r="H2174" s="134">
        <f>Systematic[[#This Row],[SampleVariableLabel]]+100*Systematic[[#This Row],[State]]</f>
        <v>168010401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168</v>
      </c>
      <c r="B2175" s="1">
        <f>IF(C2175=0,IF(B2174=Protocol!$V$20,1,B2174+1),B2174)</f>
        <v>1</v>
      </c>
      <c r="C2175" s="1">
        <f>IF(C2174+1=Protocol!$V$21,0,C2174+1)</f>
        <v>5</v>
      </c>
      <c r="D2175" s="1">
        <f t="shared" si="83"/>
        <v>2</v>
      </c>
      <c r="E2175" s="1" t="str">
        <f>INDEX(Protocol[Mark],MATCH(C2175,Protocol[Step],0))</f>
        <v>4S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168010002</v>
      </c>
      <c r="H2175" s="134">
        <f>Systematic[[#This Row],[SampleVariableLabel]]+100*Systematic[[#This Row],[State]]</f>
        <v>168010502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168</v>
      </c>
      <c r="B2176" s="1">
        <f>IF(C2176=0,IF(B2175=Protocol!$V$20,1,B2175+1),B2175)</f>
        <v>1</v>
      </c>
      <c r="C2176" s="1">
        <f>IF(C2175+1=Protocol!$V$21,0,C2175+1)</f>
        <v>6</v>
      </c>
      <c r="D2176" s="1">
        <f t="shared" si="83"/>
        <v>3</v>
      </c>
      <c r="E2176" s="1" t="str">
        <f>INDEX(Protocol[Mark],MATCH(C2176,Protocol[Step],0))</f>
        <v>5U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168010003</v>
      </c>
      <c r="H2176" s="134">
        <f>Systematic[[#This Row],[SampleVariableLabel]]+100*Systematic[[#This Row],[State]]</f>
        <v>168010603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168</v>
      </c>
      <c r="B2177" s="1">
        <f>IF(C2177=0,IF(B2176=Protocol!$V$20,1,B2176+1),B2176)</f>
        <v>1</v>
      </c>
      <c r="C2177" s="1">
        <f>IF(C2176+1=Protocol!$V$21,0,C2176+1)</f>
        <v>7</v>
      </c>
      <c r="D2177" s="1">
        <f t="shared" si="83"/>
        <v>4</v>
      </c>
      <c r="E2177" s="1" t="str">
        <f>INDEX(Protocol[Mark],MATCH(C2177,Protocol[Step],0))</f>
        <v>6Rot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168010004</v>
      </c>
      <c r="H2177" s="134">
        <f>Systematic[[#This Row],[SampleVariableLabel]]+100*Systematic[[#This Row],[State]]</f>
        <v>168010704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169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1pfi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169010005</v>
      </c>
      <c r="H2178" s="134">
        <f>Systematic[[#This Row],[SampleVariableLabel]]+100*Systematic[[#This Row],[State]]</f>
        <v>169010005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169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1OctM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169010006</v>
      </c>
      <c r="H2179" s="134">
        <f>Systematic[[#This Row],[SampleVariableLabel]]+100*Systematic[[#This Row],[State]]</f>
        <v>169010106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169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2D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169010001</v>
      </c>
      <c r="H2180" s="134">
        <f>Systematic[[#This Row],[SampleVariableLabel]]+100*Systematic[[#This Row],[State]]</f>
        <v>169010201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169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2c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169010002</v>
      </c>
      <c r="H2181" s="134">
        <f>Systematic[[#This Row],[SampleVariableLabel]]+100*Systematic[[#This Row],[State]]</f>
        <v>169010302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169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169010003</v>
      </c>
      <c r="H2182" s="134">
        <f>Systematic[[#This Row],[SampleVariableLabel]]+100*Systematic[[#This Row],[State]]</f>
        <v>169010403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169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4S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169010004</v>
      </c>
      <c r="H2183" s="134">
        <f>Systematic[[#This Row],[SampleVariableLabel]]+100*Systematic[[#This Row],[State]]</f>
        <v>169010504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169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5U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169010005</v>
      </c>
      <c r="H2184" s="134">
        <f>Systematic[[#This Row],[SampleVariableLabel]]+100*Systematic[[#This Row],[State]]</f>
        <v>169010605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169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6Rot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169010006</v>
      </c>
      <c r="H2185" s="134">
        <f>Systematic[[#This Row],[SampleVariableLabel]]+100*Systematic[[#This Row],[State]]</f>
        <v>169010706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170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1pfi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170010001</v>
      </c>
      <c r="H2186" s="134">
        <f>Systematic[[#This Row],[SampleVariableLabel]]+100*Systematic[[#This Row],[State]]</f>
        <v>170010001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170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1OctM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170010002</v>
      </c>
      <c r="H2187" s="134">
        <f>Systematic[[#This Row],[SampleVariableLabel]]+100*Systematic[[#This Row],[State]]</f>
        <v>170010102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170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170010003</v>
      </c>
      <c r="H2188" s="134">
        <f>Systematic[[#This Row],[SampleVariableLabel]]+100*Systematic[[#This Row],[State]]</f>
        <v>170010203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170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170010004</v>
      </c>
      <c r="H2189" s="134">
        <f>Systematic[[#This Row],[SampleVariableLabel]]+100*Systematic[[#This Row],[State]]</f>
        <v>170010304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170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3P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170010005</v>
      </c>
      <c r="H2190" s="134">
        <f>Systematic[[#This Row],[SampleVariableLabel]]+100*Systematic[[#This Row],[State]]</f>
        <v>170010405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170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4S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170010006</v>
      </c>
      <c r="H2191" s="134">
        <f>Systematic[[#This Row],[SampleVariableLabel]]+100*Systematic[[#This Row],[State]]</f>
        <v>170010506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170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5U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170010001</v>
      </c>
      <c r="H2192" s="134">
        <f>Systematic[[#This Row],[SampleVariableLabel]]+100*Systematic[[#This Row],[State]]</f>
        <v>170010601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170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6Rot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170010002</v>
      </c>
      <c r="H2193" s="134">
        <f>Systematic[[#This Row],[SampleVariableLabel]]+100*Systematic[[#This Row],[State]]</f>
        <v>170010702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171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1pfi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171010003</v>
      </c>
      <c r="H2194" s="134">
        <f>Systematic[[#This Row],[SampleVariableLabel]]+100*Systematic[[#This Row],[State]]</f>
        <v>171010003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171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1OctM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171010004</v>
      </c>
      <c r="H2195" s="134">
        <f>Systematic[[#This Row],[SampleVariableLabel]]+100*Systematic[[#This Row],[State]]</f>
        <v>171010104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171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2D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171010005</v>
      </c>
      <c r="H2196" s="134">
        <f>Systematic[[#This Row],[SampleVariableLabel]]+100*Systematic[[#This Row],[State]]</f>
        <v>171010205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171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2c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171010006</v>
      </c>
      <c r="H2197" s="134">
        <f>Systematic[[#This Row],[SampleVariableLabel]]+100*Systematic[[#This Row],[State]]</f>
        <v>171010306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171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3P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171010001</v>
      </c>
      <c r="H2198" s="134">
        <f>Systematic[[#This Row],[SampleVariableLabel]]+100*Systematic[[#This Row],[State]]</f>
        <v>171010401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171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4S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171010002</v>
      </c>
      <c r="H2199" s="134">
        <f>Systematic[[#This Row],[SampleVariableLabel]]+100*Systematic[[#This Row],[State]]</f>
        <v>171010502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171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5U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171010003</v>
      </c>
      <c r="H2200" s="134">
        <f>Systematic[[#This Row],[SampleVariableLabel]]+100*Systematic[[#This Row],[State]]</f>
        <v>171010603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171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6Rot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171010004</v>
      </c>
      <c r="H2201" s="134">
        <f>Systematic[[#This Row],[SampleVariableLabel]]+100*Systematic[[#This Row],[State]]</f>
        <v>171010704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172</v>
      </c>
      <c r="B2202" s="1">
        <f>IF(C2202=0,IF(B2201=Protocol!$V$20,1,B2201+1),B2201)</f>
        <v>1</v>
      </c>
      <c r="C2202" s="1">
        <f>IF(C2201+1=Protocol!$V$21,0,C2201+1)</f>
        <v>0</v>
      </c>
      <c r="D2202" s="1">
        <f t="shared" si="85"/>
        <v>5</v>
      </c>
      <c r="E2202" s="1" t="str">
        <f>INDEX(Protocol[Mark],MATCH(C2202,Protocol[Step],0))</f>
        <v>1pfi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172010005</v>
      </c>
      <c r="H2202" s="134">
        <f>Systematic[[#This Row],[SampleVariableLabel]]+100*Systematic[[#This Row],[State]]</f>
        <v>172010005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172</v>
      </c>
      <c r="B2203" s="1">
        <f>IF(C2203=0,IF(B2202=Protocol!$V$20,1,B2202+1),B2202)</f>
        <v>1</v>
      </c>
      <c r="C2203" s="1">
        <f>IF(C2202+1=Protocol!$V$21,0,C2202+1)</f>
        <v>1</v>
      </c>
      <c r="D2203" s="1">
        <f t="shared" si="85"/>
        <v>6</v>
      </c>
      <c r="E2203" s="1" t="str">
        <f>INDEX(Protocol[Mark],MATCH(C2203,Protocol[Step],0))</f>
        <v>1OctM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172010006</v>
      </c>
      <c r="H2203" s="134">
        <f>Systematic[[#This Row],[SampleVariableLabel]]+100*Systematic[[#This Row],[State]]</f>
        <v>172010106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172</v>
      </c>
      <c r="B2204" s="1">
        <f>IF(C2204=0,IF(B2203=Protocol!$V$20,1,B2203+1),B2203)</f>
        <v>1</v>
      </c>
      <c r="C2204" s="1">
        <f>IF(C2203+1=Protocol!$V$21,0,C2203+1)</f>
        <v>2</v>
      </c>
      <c r="D2204" s="1">
        <f t="shared" si="85"/>
        <v>1</v>
      </c>
      <c r="E2204" s="1" t="str">
        <f>INDEX(Protocol[Mark],MATCH(C2204,Protocol[Step],0))</f>
        <v>2D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172010001</v>
      </c>
      <c r="H2204" s="134">
        <f>Systematic[[#This Row],[SampleVariableLabel]]+100*Systematic[[#This Row],[State]]</f>
        <v>172010201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172</v>
      </c>
      <c r="B2205" s="1">
        <f>IF(C2205=0,IF(B2204=Protocol!$V$20,1,B2204+1),B2204)</f>
        <v>1</v>
      </c>
      <c r="C2205" s="1">
        <f>IF(C2204+1=Protocol!$V$21,0,C2204+1)</f>
        <v>3</v>
      </c>
      <c r="D2205" s="1">
        <f t="shared" si="85"/>
        <v>2</v>
      </c>
      <c r="E2205" s="1" t="str">
        <f>INDEX(Protocol[Mark],MATCH(C2205,Protocol[Step],0))</f>
        <v>2c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172010002</v>
      </c>
      <c r="H2205" s="134">
        <f>Systematic[[#This Row],[SampleVariableLabel]]+100*Systematic[[#This Row],[State]]</f>
        <v>172010302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172</v>
      </c>
      <c r="B2206" s="1">
        <f>IF(C2206=0,IF(B2205=Protocol!$V$20,1,B2205+1),B2205)</f>
        <v>1</v>
      </c>
      <c r="C2206" s="1">
        <f>IF(C2205+1=Protocol!$V$21,0,C2205+1)</f>
        <v>4</v>
      </c>
      <c r="D2206" s="1">
        <f t="shared" si="85"/>
        <v>3</v>
      </c>
      <c r="E2206" s="1" t="str">
        <f>INDEX(Protocol[Mark],MATCH(C2206,Protocol[Step],0))</f>
        <v>3P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172010003</v>
      </c>
      <c r="H2206" s="134">
        <f>Systematic[[#This Row],[SampleVariableLabel]]+100*Systematic[[#This Row],[State]]</f>
        <v>172010403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172</v>
      </c>
      <c r="B2207" s="1">
        <f>IF(C2207=0,IF(B2206=Protocol!$V$20,1,B2206+1),B2206)</f>
        <v>1</v>
      </c>
      <c r="C2207" s="1">
        <f>IF(C2206+1=Protocol!$V$21,0,C2206+1)</f>
        <v>5</v>
      </c>
      <c r="D2207" s="1">
        <f t="shared" si="85"/>
        <v>4</v>
      </c>
      <c r="E2207" s="1" t="str">
        <f>INDEX(Protocol[Mark],MATCH(C2207,Protocol[Step],0))</f>
        <v>4S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172010004</v>
      </c>
      <c r="H2207" s="134">
        <f>Systematic[[#This Row],[SampleVariableLabel]]+100*Systematic[[#This Row],[State]]</f>
        <v>172010504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172</v>
      </c>
      <c r="B2208" s="1">
        <f>IF(C2208=0,IF(B2207=Protocol!$V$20,1,B2207+1),B2207)</f>
        <v>1</v>
      </c>
      <c r="C2208" s="1">
        <f>IF(C2207+1=Protocol!$V$21,0,C2207+1)</f>
        <v>6</v>
      </c>
      <c r="D2208" s="1">
        <f t="shared" si="85"/>
        <v>5</v>
      </c>
      <c r="E2208" s="1" t="str">
        <f>INDEX(Protocol[Mark],MATCH(C2208,Protocol[Step],0))</f>
        <v>5U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172010005</v>
      </c>
      <c r="H2208" s="134">
        <f>Systematic[[#This Row],[SampleVariableLabel]]+100*Systematic[[#This Row],[State]]</f>
        <v>172010605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172</v>
      </c>
      <c r="B2209" s="1">
        <f>IF(C2209=0,IF(B2208=Protocol!$V$20,1,B2208+1),B2208)</f>
        <v>1</v>
      </c>
      <c r="C2209" s="1">
        <f>IF(C2208+1=Protocol!$V$21,0,C2208+1)</f>
        <v>7</v>
      </c>
      <c r="D2209" s="1">
        <f t="shared" si="85"/>
        <v>6</v>
      </c>
      <c r="E2209" s="1" t="str">
        <f>INDEX(Protocol[Mark],MATCH(C2209,Protocol[Step],0))</f>
        <v>6Rot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172010006</v>
      </c>
      <c r="H2209" s="134">
        <f>Systematic[[#This Row],[SampleVariableLabel]]+100*Systematic[[#This Row],[State]]</f>
        <v>172010706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173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1pfi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173010001</v>
      </c>
      <c r="H2210" s="134">
        <f>Systematic[[#This Row],[SampleVariableLabel]]+100*Systematic[[#This Row],[State]]</f>
        <v>173010001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173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1OctM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173010002</v>
      </c>
      <c r="H2211" s="134">
        <f>Systematic[[#This Row],[SampleVariableLabel]]+100*Systematic[[#This Row],[State]]</f>
        <v>173010102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173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2D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173010003</v>
      </c>
      <c r="H2212" s="134">
        <f>Systematic[[#This Row],[SampleVariableLabel]]+100*Systematic[[#This Row],[State]]</f>
        <v>173010203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173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2c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173010004</v>
      </c>
      <c r="H2213" s="134">
        <f>Systematic[[#This Row],[SampleVariableLabel]]+100*Systematic[[#This Row],[State]]</f>
        <v>173010304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173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3P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173010005</v>
      </c>
      <c r="H2214" s="134">
        <f>Systematic[[#This Row],[SampleVariableLabel]]+100*Systematic[[#This Row],[State]]</f>
        <v>173010405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173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4S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173010006</v>
      </c>
      <c r="H2215" s="134">
        <f>Systematic[[#This Row],[SampleVariableLabel]]+100*Systematic[[#This Row],[State]]</f>
        <v>173010506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173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5U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173010001</v>
      </c>
      <c r="H2216" s="134">
        <f>Systematic[[#This Row],[SampleVariableLabel]]+100*Systematic[[#This Row],[State]]</f>
        <v>173010601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173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6Rot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173010002</v>
      </c>
      <c r="H2217" s="134">
        <f>Systematic[[#This Row],[SampleVariableLabel]]+100*Systematic[[#This Row],[State]]</f>
        <v>173010702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174</v>
      </c>
      <c r="B2218" s="1">
        <f>IF(C2218=0,IF(B2217=Protocol!$V$20,1,B2217+1),B2217)</f>
        <v>1</v>
      </c>
      <c r="C2218" s="1">
        <f>IF(C2217+1=Protocol!$V$21,0,C2217+1)</f>
        <v>0</v>
      </c>
      <c r="D2218" s="1">
        <f t="shared" si="85"/>
        <v>3</v>
      </c>
      <c r="E2218" s="1" t="str">
        <f>INDEX(Protocol[Mark],MATCH(C2218,Protocol[Step],0))</f>
        <v>1pfi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174010003</v>
      </c>
      <c r="H2218" s="134">
        <f>Systematic[[#This Row],[SampleVariableLabel]]+100*Systematic[[#This Row],[State]]</f>
        <v>174010003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174</v>
      </c>
      <c r="B2219" s="1">
        <f>IF(C2219=0,IF(B2218=Protocol!$V$20,1,B2218+1),B2218)</f>
        <v>1</v>
      </c>
      <c r="C2219" s="1">
        <f>IF(C2218+1=Protocol!$V$21,0,C2218+1)</f>
        <v>1</v>
      </c>
      <c r="D2219" s="1">
        <f t="shared" si="85"/>
        <v>4</v>
      </c>
      <c r="E2219" s="1" t="str">
        <f>INDEX(Protocol[Mark],MATCH(C2219,Protocol[Step],0))</f>
        <v>1OctM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174010004</v>
      </c>
      <c r="H2219" s="134">
        <f>Systematic[[#This Row],[SampleVariableLabel]]+100*Systematic[[#This Row],[State]]</f>
        <v>174010104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174</v>
      </c>
      <c r="B2220" s="1">
        <f>IF(C2220=0,IF(B2219=Protocol!$V$20,1,B2219+1),B2219)</f>
        <v>1</v>
      </c>
      <c r="C2220" s="1">
        <f>IF(C2219+1=Protocol!$V$21,0,C2219+1)</f>
        <v>2</v>
      </c>
      <c r="D2220" s="1">
        <f t="shared" si="85"/>
        <v>5</v>
      </c>
      <c r="E2220" s="1" t="str">
        <f>INDEX(Protocol[Mark],MATCH(C2220,Protocol[Step],0))</f>
        <v>2D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174010005</v>
      </c>
      <c r="H2220" s="134">
        <f>Systematic[[#This Row],[SampleVariableLabel]]+100*Systematic[[#This Row],[State]]</f>
        <v>174010205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174</v>
      </c>
      <c r="B2221" s="1">
        <f>IF(C2221=0,IF(B2220=Protocol!$V$20,1,B2220+1),B2220)</f>
        <v>1</v>
      </c>
      <c r="C2221" s="1">
        <f>IF(C2220+1=Protocol!$V$21,0,C2220+1)</f>
        <v>3</v>
      </c>
      <c r="D2221" s="1">
        <f t="shared" si="85"/>
        <v>6</v>
      </c>
      <c r="E2221" s="1" t="str">
        <f>INDEX(Protocol[Mark],MATCH(C2221,Protocol[Step],0))</f>
        <v>2c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174010006</v>
      </c>
      <c r="H2221" s="134">
        <f>Systematic[[#This Row],[SampleVariableLabel]]+100*Systematic[[#This Row],[State]]</f>
        <v>174010306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174</v>
      </c>
      <c r="B2222" s="1">
        <f>IF(C2222=0,IF(B2221=Protocol!$V$20,1,B2221+1),B2221)</f>
        <v>1</v>
      </c>
      <c r="C2222" s="1">
        <f>IF(C2221+1=Protocol!$V$21,0,C2221+1)</f>
        <v>4</v>
      </c>
      <c r="D2222" s="1">
        <f t="shared" si="85"/>
        <v>1</v>
      </c>
      <c r="E2222" s="1" t="str">
        <f>INDEX(Protocol[Mark],MATCH(C2222,Protocol[Step],0))</f>
        <v>3P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174010001</v>
      </c>
      <c r="H2222" s="134">
        <f>Systematic[[#This Row],[SampleVariableLabel]]+100*Systematic[[#This Row],[State]]</f>
        <v>174010401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174</v>
      </c>
      <c r="B2223" s="1">
        <f>IF(C2223=0,IF(B2222=Protocol!$V$20,1,B2222+1),B2222)</f>
        <v>1</v>
      </c>
      <c r="C2223" s="1">
        <f>IF(C2222+1=Protocol!$V$21,0,C2222+1)</f>
        <v>5</v>
      </c>
      <c r="D2223" s="1">
        <f t="shared" si="85"/>
        <v>2</v>
      </c>
      <c r="E2223" s="1" t="str">
        <f>INDEX(Protocol[Mark],MATCH(C2223,Protocol[Step],0))</f>
        <v>4S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174010002</v>
      </c>
      <c r="H2223" s="134">
        <f>Systematic[[#This Row],[SampleVariableLabel]]+100*Systematic[[#This Row],[State]]</f>
        <v>174010502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174</v>
      </c>
      <c r="B2224" s="1">
        <f>IF(C2224=0,IF(B2223=Protocol!$V$20,1,B2223+1),B2223)</f>
        <v>1</v>
      </c>
      <c r="C2224" s="1">
        <f>IF(C2223+1=Protocol!$V$21,0,C2223+1)</f>
        <v>6</v>
      </c>
      <c r="D2224" s="1">
        <f t="shared" si="85"/>
        <v>3</v>
      </c>
      <c r="E2224" s="1" t="str">
        <f>INDEX(Protocol[Mark],MATCH(C2224,Protocol[Step],0))</f>
        <v>5U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174010003</v>
      </c>
      <c r="H2224" s="134">
        <f>Systematic[[#This Row],[SampleVariableLabel]]+100*Systematic[[#This Row],[State]]</f>
        <v>174010603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174</v>
      </c>
      <c r="B2225" s="1">
        <f>IF(C2225=0,IF(B2224=Protocol!$V$20,1,B2224+1),B2224)</f>
        <v>1</v>
      </c>
      <c r="C2225" s="1">
        <f>IF(C2224+1=Protocol!$V$21,0,C2224+1)</f>
        <v>7</v>
      </c>
      <c r="D2225" s="1">
        <f t="shared" si="85"/>
        <v>4</v>
      </c>
      <c r="E2225" s="1" t="str">
        <f>INDEX(Protocol[Mark],MATCH(C2225,Protocol[Step],0))</f>
        <v>6Rot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174010004</v>
      </c>
      <c r="H2225" s="134">
        <f>Systematic[[#This Row],[SampleVariableLabel]]+100*Systematic[[#This Row],[State]]</f>
        <v>174010704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175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1pfi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175010005</v>
      </c>
      <c r="H2226" s="134">
        <f>Systematic[[#This Row],[SampleVariableLabel]]+100*Systematic[[#This Row],[State]]</f>
        <v>175010005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175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1OctM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175010006</v>
      </c>
      <c r="H2227" s="134">
        <f>Systematic[[#This Row],[SampleVariableLabel]]+100*Systematic[[#This Row],[State]]</f>
        <v>175010106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175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2D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175010001</v>
      </c>
      <c r="H2228" s="134">
        <f>Systematic[[#This Row],[SampleVariableLabel]]+100*Systematic[[#This Row],[State]]</f>
        <v>175010201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175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2c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175010002</v>
      </c>
      <c r="H2229" s="134">
        <f>Systematic[[#This Row],[SampleVariableLabel]]+100*Systematic[[#This Row],[State]]</f>
        <v>175010302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175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3P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175010003</v>
      </c>
      <c r="H2230" s="134">
        <f>Systematic[[#This Row],[SampleVariableLabel]]+100*Systematic[[#This Row],[State]]</f>
        <v>175010403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175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4S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175010004</v>
      </c>
      <c r="H2231" s="134">
        <f>Systematic[[#This Row],[SampleVariableLabel]]+100*Systematic[[#This Row],[State]]</f>
        <v>175010504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175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5U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175010005</v>
      </c>
      <c r="H2232" s="134">
        <f>Systematic[[#This Row],[SampleVariableLabel]]+100*Systematic[[#This Row],[State]]</f>
        <v>175010605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175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6Rot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175010006</v>
      </c>
      <c r="H2233" s="134">
        <f>Systematic[[#This Row],[SampleVariableLabel]]+100*Systematic[[#This Row],[State]]</f>
        <v>175010706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176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1pfi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176010001</v>
      </c>
      <c r="H2234" s="134">
        <f>Systematic[[#This Row],[SampleVariableLabel]]+100*Systematic[[#This Row],[State]]</f>
        <v>176010001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176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1OctM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176010002</v>
      </c>
      <c r="H2235" s="134">
        <f>Systematic[[#This Row],[SampleVariableLabel]]+100*Systematic[[#This Row],[State]]</f>
        <v>176010102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176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2D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176010003</v>
      </c>
      <c r="H2236" s="134">
        <f>Systematic[[#This Row],[SampleVariableLabel]]+100*Systematic[[#This Row],[State]]</f>
        <v>176010203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176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2c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176010004</v>
      </c>
      <c r="H2237" s="134">
        <f>Systematic[[#This Row],[SampleVariableLabel]]+100*Systematic[[#This Row],[State]]</f>
        <v>176010304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176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3P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176010005</v>
      </c>
      <c r="H2238" s="134">
        <f>Systematic[[#This Row],[SampleVariableLabel]]+100*Systematic[[#This Row],[State]]</f>
        <v>176010405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176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4S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176010006</v>
      </c>
      <c r="H2239" s="134">
        <f>Systematic[[#This Row],[SampleVariableLabel]]+100*Systematic[[#This Row],[State]]</f>
        <v>176010506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176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5U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176010001</v>
      </c>
      <c r="H2240" s="134">
        <f>Systematic[[#This Row],[SampleVariableLabel]]+100*Systematic[[#This Row],[State]]</f>
        <v>176010601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176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6Rot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176010002</v>
      </c>
      <c r="H2241" s="134">
        <f>Systematic[[#This Row],[SampleVariableLabel]]+100*Systematic[[#This Row],[State]]</f>
        <v>176010702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177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1pfi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177010003</v>
      </c>
      <c r="H2242" s="134">
        <f>Systematic[[#This Row],[SampleVariableLabel]]+100*Systematic[[#This Row],[State]]</f>
        <v>177010003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177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1OctM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177010004</v>
      </c>
      <c r="H2243" s="134">
        <f>Systematic[[#This Row],[SampleVariableLabel]]+100*Systematic[[#This Row],[State]]</f>
        <v>177010104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177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2D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177010005</v>
      </c>
      <c r="H2244" s="134">
        <f>Systematic[[#This Row],[SampleVariableLabel]]+100*Systematic[[#This Row],[State]]</f>
        <v>177010205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177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2c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177010006</v>
      </c>
      <c r="H2245" s="134">
        <f>Systematic[[#This Row],[SampleVariableLabel]]+100*Systematic[[#This Row],[State]]</f>
        <v>177010306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177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3P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177010001</v>
      </c>
      <c r="H2246" s="134">
        <f>Systematic[[#This Row],[SampleVariableLabel]]+100*Systematic[[#This Row],[State]]</f>
        <v>177010401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177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4S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177010002</v>
      </c>
      <c r="H2247" s="134">
        <f>Systematic[[#This Row],[SampleVariableLabel]]+100*Systematic[[#This Row],[State]]</f>
        <v>177010502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177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5U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177010003</v>
      </c>
      <c r="H2248" s="134">
        <f>Systematic[[#This Row],[SampleVariableLabel]]+100*Systematic[[#This Row],[State]]</f>
        <v>177010603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177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6Rot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177010004</v>
      </c>
      <c r="H2249" s="134">
        <f>Systematic[[#This Row],[SampleVariableLabel]]+100*Systematic[[#This Row],[State]]</f>
        <v>177010704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178</v>
      </c>
      <c r="B2250" s="1">
        <f>IF(C2250=0,IF(B2249=Protocol!$V$20,1,B2249+1),B2249)</f>
        <v>1</v>
      </c>
      <c r="C2250" s="1">
        <f>IF(C2249+1=Protocol!$V$21,0,C2249+1)</f>
        <v>0</v>
      </c>
      <c r="D2250" s="1">
        <f t="shared" si="87"/>
        <v>5</v>
      </c>
      <c r="E2250" s="1" t="str">
        <f>INDEX(Protocol[Mark],MATCH(C2250,Protocol[Step],0))</f>
        <v>1pfi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178010005</v>
      </c>
      <c r="H2250" s="134">
        <f>Systematic[[#This Row],[SampleVariableLabel]]+100*Systematic[[#This Row],[State]]</f>
        <v>178010005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178</v>
      </c>
      <c r="B2251" s="1">
        <f>IF(C2251=0,IF(B2250=Protocol!$V$20,1,B2250+1),B2250)</f>
        <v>1</v>
      </c>
      <c r="C2251" s="1">
        <f>IF(C2250+1=Protocol!$V$21,0,C2250+1)</f>
        <v>1</v>
      </c>
      <c r="D2251" s="1">
        <f t="shared" si="87"/>
        <v>6</v>
      </c>
      <c r="E2251" s="1" t="str">
        <f>INDEX(Protocol[Mark],MATCH(C2251,Protocol[Step],0))</f>
        <v>1OctM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178010006</v>
      </c>
      <c r="H2251" s="134">
        <f>Systematic[[#This Row],[SampleVariableLabel]]+100*Systematic[[#This Row],[State]]</f>
        <v>178010106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178</v>
      </c>
      <c r="B2252" s="1">
        <f>IF(C2252=0,IF(B2251=Protocol!$V$20,1,B2251+1),B2251)</f>
        <v>1</v>
      </c>
      <c r="C2252" s="1">
        <f>IF(C2251+1=Protocol!$V$21,0,C2251+1)</f>
        <v>2</v>
      </c>
      <c r="D2252" s="1">
        <f t="shared" si="87"/>
        <v>1</v>
      </c>
      <c r="E2252" s="1" t="str">
        <f>INDEX(Protocol[Mark],MATCH(C2252,Protocol[Step],0))</f>
        <v>2D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178010001</v>
      </c>
      <c r="H2252" s="134">
        <f>Systematic[[#This Row],[SampleVariableLabel]]+100*Systematic[[#This Row],[State]]</f>
        <v>178010201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178</v>
      </c>
      <c r="B2253" s="1">
        <f>IF(C2253=0,IF(B2252=Protocol!$V$20,1,B2252+1),B2252)</f>
        <v>1</v>
      </c>
      <c r="C2253" s="1">
        <f>IF(C2252+1=Protocol!$V$21,0,C2252+1)</f>
        <v>3</v>
      </c>
      <c r="D2253" s="1">
        <f t="shared" si="87"/>
        <v>2</v>
      </c>
      <c r="E2253" s="1" t="str">
        <f>INDEX(Protocol[Mark],MATCH(C2253,Protocol[Step],0))</f>
        <v>2c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178010002</v>
      </c>
      <c r="H2253" s="134">
        <f>Systematic[[#This Row],[SampleVariableLabel]]+100*Systematic[[#This Row],[State]]</f>
        <v>178010302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178</v>
      </c>
      <c r="B2254" s="1">
        <f>IF(C2254=0,IF(B2253=Protocol!$V$20,1,B2253+1),B2253)</f>
        <v>1</v>
      </c>
      <c r="C2254" s="1">
        <f>IF(C2253+1=Protocol!$V$21,0,C2253+1)</f>
        <v>4</v>
      </c>
      <c r="D2254" s="1">
        <f t="shared" si="87"/>
        <v>3</v>
      </c>
      <c r="E2254" s="1" t="str">
        <f>INDEX(Protocol[Mark],MATCH(C2254,Protocol[Step],0))</f>
        <v>3P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178010003</v>
      </c>
      <c r="H2254" s="134">
        <f>Systematic[[#This Row],[SampleVariableLabel]]+100*Systematic[[#This Row],[State]]</f>
        <v>178010403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178</v>
      </c>
      <c r="B2255" s="1">
        <f>IF(C2255=0,IF(B2254=Protocol!$V$20,1,B2254+1),B2254)</f>
        <v>1</v>
      </c>
      <c r="C2255" s="1">
        <f>IF(C2254+1=Protocol!$V$21,0,C2254+1)</f>
        <v>5</v>
      </c>
      <c r="D2255" s="1">
        <f t="shared" si="87"/>
        <v>4</v>
      </c>
      <c r="E2255" s="1" t="str">
        <f>INDEX(Protocol[Mark],MATCH(C2255,Protocol[Step],0))</f>
        <v>4S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178010004</v>
      </c>
      <c r="H2255" s="134">
        <f>Systematic[[#This Row],[SampleVariableLabel]]+100*Systematic[[#This Row],[State]]</f>
        <v>178010504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178</v>
      </c>
      <c r="B2256" s="1">
        <f>IF(C2256=0,IF(B2255=Protocol!$V$20,1,B2255+1),B2255)</f>
        <v>1</v>
      </c>
      <c r="C2256" s="1">
        <f>IF(C2255+1=Protocol!$V$21,0,C2255+1)</f>
        <v>6</v>
      </c>
      <c r="D2256" s="1">
        <f t="shared" si="87"/>
        <v>5</v>
      </c>
      <c r="E2256" s="1" t="str">
        <f>INDEX(Protocol[Mark],MATCH(C2256,Protocol[Step],0))</f>
        <v>5U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178010005</v>
      </c>
      <c r="H2256" s="134">
        <f>Systematic[[#This Row],[SampleVariableLabel]]+100*Systematic[[#This Row],[State]]</f>
        <v>178010605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178</v>
      </c>
      <c r="B2257" s="1">
        <f>IF(C2257=0,IF(B2256=Protocol!$V$20,1,B2256+1),B2256)</f>
        <v>1</v>
      </c>
      <c r="C2257" s="1">
        <f>IF(C2256+1=Protocol!$V$21,0,C2256+1)</f>
        <v>7</v>
      </c>
      <c r="D2257" s="1">
        <f t="shared" si="87"/>
        <v>6</v>
      </c>
      <c r="E2257" s="1" t="str">
        <f>INDEX(Protocol[Mark],MATCH(C2257,Protocol[Step],0))</f>
        <v>6Rot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178010006</v>
      </c>
      <c r="H2257" s="134">
        <f>Systematic[[#This Row],[SampleVariableLabel]]+100*Systematic[[#This Row],[State]]</f>
        <v>178010706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179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1pfi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179010001</v>
      </c>
      <c r="H2258" s="134">
        <f>Systematic[[#This Row],[SampleVariableLabel]]+100*Systematic[[#This Row],[State]]</f>
        <v>179010001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179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1OctM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179010002</v>
      </c>
      <c r="H2259" s="134">
        <f>Systematic[[#This Row],[SampleVariableLabel]]+100*Systematic[[#This Row],[State]]</f>
        <v>179010102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179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2D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179010003</v>
      </c>
      <c r="H2260" s="134">
        <f>Systematic[[#This Row],[SampleVariableLabel]]+100*Systematic[[#This Row],[State]]</f>
        <v>179010203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179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2c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179010004</v>
      </c>
      <c r="H2261" s="134">
        <f>Systematic[[#This Row],[SampleVariableLabel]]+100*Systematic[[#This Row],[State]]</f>
        <v>179010304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179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3P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179010005</v>
      </c>
      <c r="H2262" s="134">
        <f>Systematic[[#This Row],[SampleVariableLabel]]+100*Systematic[[#This Row],[State]]</f>
        <v>179010405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179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4S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179010006</v>
      </c>
      <c r="H2263" s="134">
        <f>Systematic[[#This Row],[SampleVariableLabel]]+100*Systematic[[#This Row],[State]]</f>
        <v>179010506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179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5U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179010001</v>
      </c>
      <c r="H2264" s="134">
        <f>Systematic[[#This Row],[SampleVariableLabel]]+100*Systematic[[#This Row],[State]]</f>
        <v>179010601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179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6Rot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179010002</v>
      </c>
      <c r="H2265" s="134">
        <f>Systematic[[#This Row],[SampleVariableLabel]]+100*Systematic[[#This Row],[State]]</f>
        <v>179010702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180</v>
      </c>
      <c r="B2266" s="1">
        <f>IF(C2266=0,IF(B2265=Protocol!$V$20,1,B2265+1),B2265)</f>
        <v>1</v>
      </c>
      <c r="C2266" s="1">
        <f>IF(C2265+1=Protocol!$V$21,0,C2265+1)</f>
        <v>0</v>
      </c>
      <c r="D2266" s="1">
        <f t="shared" si="87"/>
        <v>3</v>
      </c>
      <c r="E2266" s="1" t="str">
        <f>INDEX(Protocol[Mark],MATCH(C2266,Protocol[Step],0))</f>
        <v>1pfi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180010003</v>
      </c>
      <c r="H2266" s="134">
        <f>Systematic[[#This Row],[SampleVariableLabel]]+100*Systematic[[#This Row],[State]]</f>
        <v>180010003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180</v>
      </c>
      <c r="B2267" s="1">
        <f>IF(C2267=0,IF(B2266=Protocol!$V$20,1,B2266+1),B2266)</f>
        <v>1</v>
      </c>
      <c r="C2267" s="1">
        <f>IF(C2266+1=Protocol!$V$21,0,C2266+1)</f>
        <v>1</v>
      </c>
      <c r="D2267" s="1">
        <f t="shared" si="87"/>
        <v>4</v>
      </c>
      <c r="E2267" s="1" t="str">
        <f>INDEX(Protocol[Mark],MATCH(C2267,Protocol[Step],0))</f>
        <v>1OctM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180010004</v>
      </c>
      <c r="H2267" s="134">
        <f>Systematic[[#This Row],[SampleVariableLabel]]+100*Systematic[[#This Row],[State]]</f>
        <v>180010104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180</v>
      </c>
      <c r="B2268" s="1">
        <f>IF(C2268=0,IF(B2267=Protocol!$V$20,1,B2267+1),B2267)</f>
        <v>1</v>
      </c>
      <c r="C2268" s="1">
        <f>IF(C2267+1=Protocol!$V$21,0,C2267+1)</f>
        <v>2</v>
      </c>
      <c r="D2268" s="1">
        <f t="shared" si="87"/>
        <v>5</v>
      </c>
      <c r="E2268" s="1" t="str">
        <f>INDEX(Protocol[Mark],MATCH(C2268,Protocol[Step],0))</f>
        <v>2D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180010005</v>
      </c>
      <c r="H2268" s="134">
        <f>Systematic[[#This Row],[SampleVariableLabel]]+100*Systematic[[#This Row],[State]]</f>
        <v>180010205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180</v>
      </c>
      <c r="B2269" s="1">
        <f>IF(C2269=0,IF(B2268=Protocol!$V$20,1,B2268+1),B2268)</f>
        <v>1</v>
      </c>
      <c r="C2269" s="1">
        <f>IF(C2268+1=Protocol!$V$21,0,C2268+1)</f>
        <v>3</v>
      </c>
      <c r="D2269" s="1">
        <f t="shared" si="87"/>
        <v>6</v>
      </c>
      <c r="E2269" s="1" t="str">
        <f>INDEX(Protocol[Mark],MATCH(C2269,Protocol[Step],0))</f>
        <v>2c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180010006</v>
      </c>
      <c r="H2269" s="134">
        <f>Systematic[[#This Row],[SampleVariableLabel]]+100*Systematic[[#This Row],[State]]</f>
        <v>180010306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180</v>
      </c>
      <c r="B2270" s="1">
        <f>IF(C2270=0,IF(B2269=Protocol!$V$20,1,B2269+1),B2269)</f>
        <v>1</v>
      </c>
      <c r="C2270" s="1">
        <f>IF(C2269+1=Protocol!$V$21,0,C2269+1)</f>
        <v>4</v>
      </c>
      <c r="D2270" s="1">
        <f t="shared" si="87"/>
        <v>1</v>
      </c>
      <c r="E2270" s="1" t="str">
        <f>INDEX(Protocol[Mark],MATCH(C2270,Protocol[Step],0))</f>
        <v>3P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180010001</v>
      </c>
      <c r="H2270" s="134">
        <f>Systematic[[#This Row],[SampleVariableLabel]]+100*Systematic[[#This Row],[State]]</f>
        <v>180010401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180</v>
      </c>
      <c r="B2271" s="1">
        <f>IF(C2271=0,IF(B2270=Protocol!$V$20,1,B2270+1),B2270)</f>
        <v>1</v>
      </c>
      <c r="C2271" s="1">
        <f>IF(C2270+1=Protocol!$V$21,0,C2270+1)</f>
        <v>5</v>
      </c>
      <c r="D2271" s="1">
        <f t="shared" si="87"/>
        <v>2</v>
      </c>
      <c r="E2271" s="1" t="str">
        <f>INDEX(Protocol[Mark],MATCH(C2271,Protocol[Step],0))</f>
        <v>4S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180010002</v>
      </c>
      <c r="H2271" s="134">
        <f>Systematic[[#This Row],[SampleVariableLabel]]+100*Systematic[[#This Row],[State]]</f>
        <v>180010502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180</v>
      </c>
      <c r="B2272" s="1">
        <f>IF(C2272=0,IF(B2271=Protocol!$V$20,1,B2271+1),B2271)</f>
        <v>1</v>
      </c>
      <c r="C2272" s="1">
        <f>IF(C2271+1=Protocol!$V$21,0,C2271+1)</f>
        <v>6</v>
      </c>
      <c r="D2272" s="1">
        <f t="shared" si="87"/>
        <v>3</v>
      </c>
      <c r="E2272" s="1" t="str">
        <f>INDEX(Protocol[Mark],MATCH(C2272,Protocol[Step],0))</f>
        <v>5U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180010003</v>
      </c>
      <c r="H2272" s="134">
        <f>Systematic[[#This Row],[SampleVariableLabel]]+100*Systematic[[#This Row],[State]]</f>
        <v>180010603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180</v>
      </c>
      <c r="B2273" s="1">
        <f>IF(C2273=0,IF(B2272=Protocol!$V$20,1,B2272+1),B2272)</f>
        <v>1</v>
      </c>
      <c r="C2273" s="1">
        <f>IF(C2272+1=Protocol!$V$21,0,C2272+1)</f>
        <v>7</v>
      </c>
      <c r="D2273" s="1">
        <f t="shared" si="87"/>
        <v>4</v>
      </c>
      <c r="E2273" s="1" t="str">
        <f>INDEX(Protocol[Mark],MATCH(C2273,Protocol[Step],0))</f>
        <v>6Rot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180010004</v>
      </c>
      <c r="H2273" s="134">
        <f>Systematic[[#This Row],[SampleVariableLabel]]+100*Systematic[[#This Row],[State]]</f>
        <v>180010704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181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1pfi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181010005</v>
      </c>
      <c r="H2274" s="134">
        <f>Systematic[[#This Row],[SampleVariableLabel]]+100*Systematic[[#This Row],[State]]</f>
        <v>181010005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181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1OctM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181010006</v>
      </c>
      <c r="H2275" s="134">
        <f>Systematic[[#This Row],[SampleVariableLabel]]+100*Systematic[[#This Row],[State]]</f>
        <v>181010106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181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181010001</v>
      </c>
      <c r="H2276" s="134">
        <f>Systematic[[#This Row],[SampleVariableLabel]]+100*Systematic[[#This Row],[State]]</f>
        <v>181010201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181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2c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181010002</v>
      </c>
      <c r="H2277" s="134">
        <f>Systematic[[#This Row],[SampleVariableLabel]]+100*Systematic[[#This Row],[State]]</f>
        <v>181010302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181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3P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181010003</v>
      </c>
      <c r="H2278" s="134">
        <f>Systematic[[#This Row],[SampleVariableLabel]]+100*Systematic[[#This Row],[State]]</f>
        <v>181010403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181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4S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181010004</v>
      </c>
      <c r="H2279" s="134">
        <f>Systematic[[#This Row],[SampleVariableLabel]]+100*Systematic[[#This Row],[State]]</f>
        <v>181010504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181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5U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181010005</v>
      </c>
      <c r="H2280" s="134">
        <f>Systematic[[#This Row],[SampleVariableLabel]]+100*Systematic[[#This Row],[State]]</f>
        <v>181010605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181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6Rot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181010006</v>
      </c>
      <c r="H2281" s="134">
        <f>Systematic[[#This Row],[SampleVariableLabel]]+100*Systematic[[#This Row],[State]]</f>
        <v>181010706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182</v>
      </c>
      <c r="B2282" s="1">
        <f>IF(C2282=0,IF(B2281=Protocol!$V$20,1,B2281+1),B2281)</f>
        <v>1</v>
      </c>
      <c r="C2282" s="1">
        <f>IF(C2281+1=Protocol!$V$21,0,C2281+1)</f>
        <v>0</v>
      </c>
      <c r="D2282" s="1">
        <f t="shared" si="87"/>
        <v>1</v>
      </c>
      <c r="E2282" s="1" t="str">
        <f>INDEX(Protocol[Mark],MATCH(C2282,Protocol[Step],0))</f>
        <v>1pfi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182010001</v>
      </c>
      <c r="H2282" s="134">
        <f>Systematic[[#This Row],[SampleVariableLabel]]+100*Systematic[[#This Row],[State]]</f>
        <v>182010001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182</v>
      </c>
      <c r="B2283" s="1">
        <f>IF(C2283=0,IF(B2282=Protocol!$V$20,1,B2282+1),B2282)</f>
        <v>1</v>
      </c>
      <c r="C2283" s="1">
        <f>IF(C2282+1=Protocol!$V$21,0,C2282+1)</f>
        <v>1</v>
      </c>
      <c r="D2283" s="1">
        <f t="shared" si="87"/>
        <v>2</v>
      </c>
      <c r="E2283" s="1" t="str">
        <f>INDEX(Protocol[Mark],MATCH(C2283,Protocol[Step],0))</f>
        <v>1OctM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182010002</v>
      </c>
      <c r="H2283" s="134">
        <f>Systematic[[#This Row],[SampleVariableLabel]]+100*Systematic[[#This Row],[State]]</f>
        <v>182010102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182</v>
      </c>
      <c r="B2284" s="1">
        <f>IF(C2284=0,IF(B2283=Protocol!$V$20,1,B2283+1),B2283)</f>
        <v>1</v>
      </c>
      <c r="C2284" s="1">
        <f>IF(C2283+1=Protocol!$V$21,0,C2283+1)</f>
        <v>2</v>
      </c>
      <c r="D2284" s="1">
        <f t="shared" si="87"/>
        <v>3</v>
      </c>
      <c r="E2284" s="1" t="str">
        <f>INDEX(Protocol[Mark],MATCH(C2284,Protocol[Step],0))</f>
        <v>2D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182010003</v>
      </c>
      <c r="H2284" s="134">
        <f>Systematic[[#This Row],[SampleVariableLabel]]+100*Systematic[[#This Row],[State]]</f>
        <v>182010203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182</v>
      </c>
      <c r="B2285" s="1">
        <f>IF(C2285=0,IF(B2284=Protocol!$V$20,1,B2284+1),B2284)</f>
        <v>1</v>
      </c>
      <c r="C2285" s="1">
        <f>IF(C2284+1=Protocol!$V$21,0,C2284+1)</f>
        <v>3</v>
      </c>
      <c r="D2285" s="1">
        <f t="shared" si="87"/>
        <v>4</v>
      </c>
      <c r="E2285" s="1" t="str">
        <f>INDEX(Protocol[Mark],MATCH(C2285,Protocol[Step],0))</f>
        <v>2c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182010004</v>
      </c>
      <c r="H2285" s="134">
        <f>Systematic[[#This Row],[SampleVariableLabel]]+100*Systematic[[#This Row],[State]]</f>
        <v>182010304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182</v>
      </c>
      <c r="B2286" s="1">
        <f>IF(C2286=0,IF(B2285=Protocol!$V$20,1,B2285+1),B2285)</f>
        <v>1</v>
      </c>
      <c r="C2286" s="1">
        <f>IF(C2285+1=Protocol!$V$21,0,C2285+1)</f>
        <v>4</v>
      </c>
      <c r="D2286" s="1">
        <f t="shared" si="87"/>
        <v>5</v>
      </c>
      <c r="E2286" s="1" t="str">
        <f>INDEX(Protocol[Mark],MATCH(C2286,Protocol[Step],0))</f>
        <v>3P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182010005</v>
      </c>
      <c r="H2286" s="134">
        <f>Systematic[[#This Row],[SampleVariableLabel]]+100*Systematic[[#This Row],[State]]</f>
        <v>182010405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182</v>
      </c>
      <c r="B2287" s="1">
        <f>IF(C2287=0,IF(B2286=Protocol!$V$20,1,B2286+1),B2286)</f>
        <v>1</v>
      </c>
      <c r="C2287" s="1">
        <f>IF(C2286+1=Protocol!$V$21,0,C2286+1)</f>
        <v>5</v>
      </c>
      <c r="D2287" s="1">
        <f t="shared" si="87"/>
        <v>6</v>
      </c>
      <c r="E2287" s="1" t="str">
        <f>INDEX(Protocol[Mark],MATCH(C2287,Protocol[Step],0))</f>
        <v>4S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182010006</v>
      </c>
      <c r="H2287" s="134">
        <f>Systematic[[#This Row],[SampleVariableLabel]]+100*Systematic[[#This Row],[State]]</f>
        <v>182010506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182</v>
      </c>
      <c r="B2288" s="1">
        <f>IF(C2288=0,IF(B2287=Protocol!$V$20,1,B2287+1),B2287)</f>
        <v>1</v>
      </c>
      <c r="C2288" s="1">
        <f>IF(C2287+1=Protocol!$V$21,0,C2287+1)</f>
        <v>6</v>
      </c>
      <c r="D2288" s="1">
        <f t="shared" si="87"/>
        <v>1</v>
      </c>
      <c r="E2288" s="1" t="str">
        <f>INDEX(Protocol[Mark],MATCH(C2288,Protocol[Step],0))</f>
        <v>5U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182010001</v>
      </c>
      <c r="H2288" s="134">
        <f>Systematic[[#This Row],[SampleVariableLabel]]+100*Systematic[[#This Row],[State]]</f>
        <v>182010601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182</v>
      </c>
      <c r="B2289" s="1">
        <f>IF(C2289=0,IF(B2288=Protocol!$V$20,1,B2288+1),B2288)</f>
        <v>1</v>
      </c>
      <c r="C2289" s="1">
        <f>IF(C2288+1=Protocol!$V$21,0,C2288+1)</f>
        <v>7</v>
      </c>
      <c r="D2289" s="1">
        <f t="shared" si="87"/>
        <v>2</v>
      </c>
      <c r="E2289" s="1" t="str">
        <f>INDEX(Protocol[Mark],MATCH(C2289,Protocol[Step],0))</f>
        <v>6Rot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182010002</v>
      </c>
      <c r="H2289" s="134">
        <f>Systematic[[#This Row],[SampleVariableLabel]]+100*Systematic[[#This Row],[State]]</f>
        <v>182010702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183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183010003</v>
      </c>
      <c r="H2290" s="134">
        <f>Systematic[[#This Row],[SampleVariableLabel]]+100*Systematic[[#This Row],[State]]</f>
        <v>183010003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183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1OctM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183010004</v>
      </c>
      <c r="H2291" s="134">
        <f>Systematic[[#This Row],[SampleVariableLabel]]+100*Systematic[[#This Row],[State]]</f>
        <v>183010104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183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183010005</v>
      </c>
      <c r="H2292" s="134">
        <f>Systematic[[#This Row],[SampleVariableLabel]]+100*Systematic[[#This Row],[State]]</f>
        <v>183010205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183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183010006</v>
      </c>
      <c r="H2293" s="134">
        <f>Systematic[[#This Row],[SampleVariableLabel]]+100*Systematic[[#This Row],[State]]</f>
        <v>183010306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183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3P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183010001</v>
      </c>
      <c r="H2294" s="134">
        <f>Systematic[[#This Row],[SampleVariableLabel]]+100*Systematic[[#This Row],[State]]</f>
        <v>183010401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183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4S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183010002</v>
      </c>
      <c r="H2295" s="134">
        <f>Systematic[[#This Row],[SampleVariableLabel]]+100*Systematic[[#This Row],[State]]</f>
        <v>183010502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183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5U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183010003</v>
      </c>
      <c r="H2296" s="134">
        <f>Systematic[[#This Row],[SampleVariableLabel]]+100*Systematic[[#This Row],[State]]</f>
        <v>183010603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183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6Rot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183010004</v>
      </c>
      <c r="H2297" s="134">
        <f>Systematic[[#This Row],[SampleVariableLabel]]+100*Systematic[[#This Row],[State]]</f>
        <v>183010704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184</v>
      </c>
      <c r="B2298" s="1">
        <f>IF(C2298=0,IF(B2297=Protocol!$V$20,1,B2297+1),B2297)</f>
        <v>1</v>
      </c>
      <c r="C2298" s="1">
        <f>IF(C2297+1=Protocol!$V$21,0,C2297+1)</f>
        <v>0</v>
      </c>
      <c r="D2298" s="1">
        <f t="shared" si="87"/>
        <v>5</v>
      </c>
      <c r="E2298" s="1" t="str">
        <f>INDEX(Protocol[Mark],MATCH(C2298,Protocol[Step],0))</f>
        <v>1pfi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184010005</v>
      </c>
      <c r="H2298" s="134">
        <f>Systematic[[#This Row],[SampleVariableLabel]]+100*Systematic[[#This Row],[State]]</f>
        <v>184010005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184</v>
      </c>
      <c r="B2299" s="1">
        <f>IF(C2299=0,IF(B2298=Protocol!$V$20,1,B2298+1),B2298)</f>
        <v>1</v>
      </c>
      <c r="C2299" s="1">
        <f>IF(C2298+1=Protocol!$V$21,0,C2298+1)</f>
        <v>1</v>
      </c>
      <c r="D2299" s="1">
        <f t="shared" si="87"/>
        <v>6</v>
      </c>
      <c r="E2299" s="1" t="str">
        <f>INDEX(Protocol[Mark],MATCH(C2299,Protocol[Step],0))</f>
        <v>1OctM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184010006</v>
      </c>
      <c r="H2299" s="134">
        <f>Systematic[[#This Row],[SampleVariableLabel]]+100*Systematic[[#This Row],[State]]</f>
        <v>184010106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184</v>
      </c>
      <c r="B2300" s="1">
        <f>IF(C2300=0,IF(B2299=Protocol!$V$20,1,B2299+1),B2299)</f>
        <v>1</v>
      </c>
      <c r="C2300" s="1">
        <f>IF(C2299+1=Protocol!$V$21,0,C2299+1)</f>
        <v>2</v>
      </c>
      <c r="D2300" s="1">
        <f t="shared" si="87"/>
        <v>1</v>
      </c>
      <c r="E2300" s="1" t="str">
        <f>INDEX(Protocol[Mark],MATCH(C2300,Protocol[Step],0))</f>
        <v>2D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184010001</v>
      </c>
      <c r="H2300" s="134">
        <f>Systematic[[#This Row],[SampleVariableLabel]]+100*Systematic[[#This Row],[State]]</f>
        <v>184010201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184</v>
      </c>
      <c r="B2301" s="1">
        <f>IF(C2301=0,IF(B2300=Protocol!$V$20,1,B2300+1),B2300)</f>
        <v>1</v>
      </c>
      <c r="C2301" s="1">
        <f>IF(C2300+1=Protocol!$V$21,0,C2300+1)</f>
        <v>3</v>
      </c>
      <c r="D2301" s="1">
        <f t="shared" si="87"/>
        <v>2</v>
      </c>
      <c r="E2301" s="1" t="str">
        <f>INDEX(Protocol[Mark],MATCH(C2301,Protocol[Step],0))</f>
        <v>2c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184010002</v>
      </c>
      <c r="H2301" s="134">
        <f>Systematic[[#This Row],[SampleVariableLabel]]+100*Systematic[[#This Row],[State]]</f>
        <v>184010302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184</v>
      </c>
      <c r="B2302" s="1">
        <f>IF(C2302=0,IF(B2301=Protocol!$V$20,1,B2301+1),B2301)</f>
        <v>1</v>
      </c>
      <c r="C2302" s="1">
        <f>IF(C2301+1=Protocol!$V$21,0,C2301+1)</f>
        <v>4</v>
      </c>
      <c r="D2302" s="1">
        <f t="shared" si="87"/>
        <v>3</v>
      </c>
      <c r="E2302" s="1" t="str">
        <f>INDEX(Protocol[Mark],MATCH(C2302,Protocol[Step],0))</f>
        <v>3P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184010003</v>
      </c>
      <c r="H2302" s="134">
        <f>Systematic[[#This Row],[SampleVariableLabel]]+100*Systematic[[#This Row],[State]]</f>
        <v>184010403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184</v>
      </c>
      <c r="B2303" s="1">
        <f>IF(C2303=0,IF(B2302=Protocol!$V$20,1,B2302+1),B2302)</f>
        <v>1</v>
      </c>
      <c r="C2303" s="1">
        <f>IF(C2302+1=Protocol!$V$21,0,C2302+1)</f>
        <v>5</v>
      </c>
      <c r="D2303" s="1">
        <f t="shared" si="87"/>
        <v>4</v>
      </c>
      <c r="E2303" s="1" t="str">
        <f>INDEX(Protocol[Mark],MATCH(C2303,Protocol[Step],0))</f>
        <v>4S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184010004</v>
      </c>
      <c r="H2303" s="134">
        <f>Systematic[[#This Row],[SampleVariableLabel]]+100*Systematic[[#This Row],[State]]</f>
        <v>184010504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184</v>
      </c>
      <c r="B2304" s="1">
        <f>IF(C2304=0,IF(B2303=Protocol!$V$20,1,B2303+1),B2303)</f>
        <v>1</v>
      </c>
      <c r="C2304" s="1">
        <f>IF(C2303+1=Protocol!$V$21,0,C2303+1)</f>
        <v>6</v>
      </c>
      <c r="D2304" s="1">
        <f t="shared" si="87"/>
        <v>5</v>
      </c>
      <c r="E2304" s="1" t="str">
        <f>INDEX(Protocol[Mark],MATCH(C2304,Protocol[Step],0))</f>
        <v>5U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184010005</v>
      </c>
      <c r="H2304" s="134">
        <f>Systematic[[#This Row],[SampleVariableLabel]]+100*Systematic[[#This Row],[State]]</f>
        <v>184010605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184</v>
      </c>
      <c r="B2305" s="1">
        <f>IF(C2305=0,IF(B2304=Protocol!$V$20,1,B2304+1),B2304)</f>
        <v>1</v>
      </c>
      <c r="C2305" s="1">
        <f>IF(C2304+1=Protocol!$V$21,0,C2304+1)</f>
        <v>7</v>
      </c>
      <c r="D2305" s="1">
        <f t="shared" si="87"/>
        <v>6</v>
      </c>
      <c r="E2305" s="1" t="str">
        <f>INDEX(Protocol[Mark],MATCH(C2305,Protocol[Step],0))</f>
        <v>6Rot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184010006</v>
      </c>
      <c r="H2305" s="134">
        <f>Systematic[[#This Row],[SampleVariableLabel]]+100*Systematic[[#This Row],[State]]</f>
        <v>184010706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185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1pfi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185010001</v>
      </c>
      <c r="H2306" s="134">
        <f>Systematic[[#This Row],[SampleVariableLabel]]+100*Systematic[[#This Row],[State]]</f>
        <v>185010001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185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1OctM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185010002</v>
      </c>
      <c r="H2307" s="134">
        <f>Systematic[[#This Row],[SampleVariableLabel]]+100*Systematic[[#This Row],[State]]</f>
        <v>185010102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185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2D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185010003</v>
      </c>
      <c r="H2308" s="134">
        <f>Systematic[[#This Row],[SampleVariableLabel]]+100*Systematic[[#This Row],[State]]</f>
        <v>185010203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185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2c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185010004</v>
      </c>
      <c r="H2309" s="134">
        <f>Systematic[[#This Row],[SampleVariableLabel]]+100*Systematic[[#This Row],[State]]</f>
        <v>185010304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185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3P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185010005</v>
      </c>
      <c r="H2310" s="134">
        <f>Systematic[[#This Row],[SampleVariableLabel]]+100*Systematic[[#This Row],[State]]</f>
        <v>185010405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185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4S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185010006</v>
      </c>
      <c r="H2311" s="134">
        <f>Systematic[[#This Row],[SampleVariableLabel]]+100*Systematic[[#This Row],[State]]</f>
        <v>185010506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185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5U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185010001</v>
      </c>
      <c r="H2312" s="134">
        <f>Systematic[[#This Row],[SampleVariableLabel]]+100*Systematic[[#This Row],[State]]</f>
        <v>185010601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185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6Rot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185010002</v>
      </c>
      <c r="H2313" s="134">
        <f>Systematic[[#This Row],[SampleVariableLabel]]+100*Systematic[[#This Row],[State]]</f>
        <v>185010702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186</v>
      </c>
      <c r="B2314" s="1">
        <f>IF(C2314=0,IF(B2313=Protocol!$V$20,1,B2313+1),B2313)</f>
        <v>1</v>
      </c>
      <c r="C2314" s="1">
        <f>IF(C2313+1=Protocol!$V$21,0,C2313+1)</f>
        <v>0</v>
      </c>
      <c r="D2314" s="1">
        <f t="shared" si="89"/>
        <v>3</v>
      </c>
      <c r="E2314" s="1" t="str">
        <f>INDEX(Protocol[Mark],MATCH(C2314,Protocol[Step],0))</f>
        <v>1pfi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186010003</v>
      </c>
      <c r="H2314" s="134">
        <f>Systematic[[#This Row],[SampleVariableLabel]]+100*Systematic[[#This Row],[State]]</f>
        <v>186010003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186</v>
      </c>
      <c r="B2315" s="1">
        <f>IF(C2315=0,IF(B2314=Protocol!$V$20,1,B2314+1),B2314)</f>
        <v>1</v>
      </c>
      <c r="C2315" s="1">
        <f>IF(C2314+1=Protocol!$V$21,0,C2314+1)</f>
        <v>1</v>
      </c>
      <c r="D2315" s="1">
        <f t="shared" si="89"/>
        <v>4</v>
      </c>
      <c r="E2315" s="1" t="str">
        <f>INDEX(Protocol[Mark],MATCH(C2315,Protocol[Step],0))</f>
        <v>1OctM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186010004</v>
      </c>
      <c r="H2315" s="134">
        <f>Systematic[[#This Row],[SampleVariableLabel]]+100*Systematic[[#This Row],[State]]</f>
        <v>186010104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186</v>
      </c>
      <c r="B2316" s="1">
        <f>IF(C2316=0,IF(B2315=Protocol!$V$20,1,B2315+1),B2315)</f>
        <v>1</v>
      </c>
      <c r="C2316" s="1">
        <f>IF(C2315+1=Protocol!$V$21,0,C2315+1)</f>
        <v>2</v>
      </c>
      <c r="D2316" s="1">
        <f t="shared" si="89"/>
        <v>5</v>
      </c>
      <c r="E2316" s="1" t="str">
        <f>INDEX(Protocol[Mark],MATCH(C2316,Protocol[Step],0))</f>
        <v>2D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186010005</v>
      </c>
      <c r="H2316" s="134">
        <f>Systematic[[#This Row],[SampleVariableLabel]]+100*Systematic[[#This Row],[State]]</f>
        <v>186010205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186</v>
      </c>
      <c r="B2317" s="1">
        <f>IF(C2317=0,IF(B2316=Protocol!$V$20,1,B2316+1),B2316)</f>
        <v>1</v>
      </c>
      <c r="C2317" s="1">
        <f>IF(C2316+1=Protocol!$V$21,0,C2316+1)</f>
        <v>3</v>
      </c>
      <c r="D2317" s="1">
        <f t="shared" si="89"/>
        <v>6</v>
      </c>
      <c r="E2317" s="1" t="str">
        <f>INDEX(Protocol[Mark],MATCH(C2317,Protocol[Step],0))</f>
        <v>2c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186010006</v>
      </c>
      <c r="H2317" s="134">
        <f>Systematic[[#This Row],[SampleVariableLabel]]+100*Systematic[[#This Row],[State]]</f>
        <v>186010306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186</v>
      </c>
      <c r="B2318" s="1">
        <f>IF(C2318=0,IF(B2317=Protocol!$V$20,1,B2317+1),B2317)</f>
        <v>1</v>
      </c>
      <c r="C2318" s="1">
        <f>IF(C2317+1=Protocol!$V$21,0,C2317+1)</f>
        <v>4</v>
      </c>
      <c r="D2318" s="1">
        <f t="shared" si="89"/>
        <v>1</v>
      </c>
      <c r="E2318" s="1" t="str">
        <f>INDEX(Protocol[Mark],MATCH(C2318,Protocol[Step],0))</f>
        <v>3P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186010001</v>
      </c>
      <c r="H2318" s="134">
        <f>Systematic[[#This Row],[SampleVariableLabel]]+100*Systematic[[#This Row],[State]]</f>
        <v>186010401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186</v>
      </c>
      <c r="B2319" s="1">
        <f>IF(C2319=0,IF(B2318=Protocol!$V$20,1,B2318+1),B2318)</f>
        <v>1</v>
      </c>
      <c r="C2319" s="1">
        <f>IF(C2318+1=Protocol!$V$21,0,C2318+1)</f>
        <v>5</v>
      </c>
      <c r="D2319" s="1">
        <f t="shared" si="89"/>
        <v>2</v>
      </c>
      <c r="E2319" s="1" t="str">
        <f>INDEX(Protocol[Mark],MATCH(C2319,Protocol[Step],0))</f>
        <v>4S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186010002</v>
      </c>
      <c r="H2319" s="134">
        <f>Systematic[[#This Row],[SampleVariableLabel]]+100*Systematic[[#This Row],[State]]</f>
        <v>186010502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186</v>
      </c>
      <c r="B2320" s="1">
        <f>IF(C2320=0,IF(B2319=Protocol!$V$20,1,B2319+1),B2319)</f>
        <v>1</v>
      </c>
      <c r="C2320" s="1">
        <f>IF(C2319+1=Protocol!$V$21,0,C2319+1)</f>
        <v>6</v>
      </c>
      <c r="D2320" s="1">
        <f t="shared" si="89"/>
        <v>3</v>
      </c>
      <c r="E2320" s="1" t="str">
        <f>INDEX(Protocol[Mark],MATCH(C2320,Protocol[Step],0))</f>
        <v>5U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186010003</v>
      </c>
      <c r="H2320" s="134">
        <f>Systematic[[#This Row],[SampleVariableLabel]]+100*Systematic[[#This Row],[State]]</f>
        <v>186010603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186</v>
      </c>
      <c r="B2321" s="1">
        <f>IF(C2321=0,IF(B2320=Protocol!$V$20,1,B2320+1),B2320)</f>
        <v>1</v>
      </c>
      <c r="C2321" s="1">
        <f>IF(C2320+1=Protocol!$V$21,0,C2320+1)</f>
        <v>7</v>
      </c>
      <c r="D2321" s="1">
        <f t="shared" si="89"/>
        <v>4</v>
      </c>
      <c r="E2321" s="1" t="str">
        <f>INDEX(Protocol[Mark],MATCH(C2321,Protocol[Step],0))</f>
        <v>6Rot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186010004</v>
      </c>
      <c r="H2321" s="134">
        <f>Systematic[[#This Row],[SampleVariableLabel]]+100*Systematic[[#This Row],[State]]</f>
        <v>186010704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187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1pfi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187010005</v>
      </c>
      <c r="H2322" s="134">
        <f>Systematic[[#This Row],[SampleVariableLabel]]+100*Systematic[[#This Row],[State]]</f>
        <v>187010005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187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1OctM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187010006</v>
      </c>
      <c r="H2323" s="134">
        <f>Systematic[[#This Row],[SampleVariableLabel]]+100*Systematic[[#This Row],[State]]</f>
        <v>187010106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187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2D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187010001</v>
      </c>
      <c r="H2324" s="134">
        <f>Systematic[[#This Row],[SampleVariableLabel]]+100*Systematic[[#This Row],[State]]</f>
        <v>187010201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187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2c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187010002</v>
      </c>
      <c r="H2325" s="134">
        <f>Systematic[[#This Row],[SampleVariableLabel]]+100*Systematic[[#This Row],[State]]</f>
        <v>187010302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187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3P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187010003</v>
      </c>
      <c r="H2326" s="134">
        <f>Systematic[[#This Row],[SampleVariableLabel]]+100*Systematic[[#This Row],[State]]</f>
        <v>187010403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187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4S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187010004</v>
      </c>
      <c r="H2327" s="134">
        <f>Systematic[[#This Row],[SampleVariableLabel]]+100*Systematic[[#This Row],[State]]</f>
        <v>187010504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187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5U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187010005</v>
      </c>
      <c r="H2328" s="134">
        <f>Systematic[[#This Row],[SampleVariableLabel]]+100*Systematic[[#This Row],[State]]</f>
        <v>187010605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187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6Rot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187010006</v>
      </c>
      <c r="H2329" s="134">
        <f>Systematic[[#This Row],[SampleVariableLabel]]+100*Systematic[[#This Row],[State]]</f>
        <v>187010706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188</v>
      </c>
      <c r="B2330" s="1">
        <f>IF(C2330=0,IF(B2329=Protocol!$V$20,1,B2329+1),B2329)</f>
        <v>1</v>
      </c>
      <c r="C2330" s="1">
        <f>IF(C2329+1=Protocol!$V$21,0,C2329+1)</f>
        <v>0</v>
      </c>
      <c r="D2330" s="1">
        <f t="shared" si="89"/>
        <v>1</v>
      </c>
      <c r="E2330" s="1" t="str">
        <f>INDEX(Protocol[Mark],MATCH(C2330,Protocol[Step],0))</f>
        <v>1pfi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188010001</v>
      </c>
      <c r="H2330" s="134">
        <f>Systematic[[#This Row],[SampleVariableLabel]]+100*Systematic[[#This Row],[State]]</f>
        <v>188010001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188</v>
      </c>
      <c r="B2331" s="1">
        <f>IF(C2331=0,IF(B2330=Protocol!$V$20,1,B2330+1),B2330)</f>
        <v>1</v>
      </c>
      <c r="C2331" s="1">
        <f>IF(C2330+1=Protocol!$V$21,0,C2330+1)</f>
        <v>1</v>
      </c>
      <c r="D2331" s="1">
        <f t="shared" si="89"/>
        <v>2</v>
      </c>
      <c r="E2331" s="1" t="str">
        <f>INDEX(Protocol[Mark],MATCH(C2331,Protocol[Step],0))</f>
        <v>1OctM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188010002</v>
      </c>
      <c r="H2331" s="134">
        <f>Systematic[[#This Row],[SampleVariableLabel]]+100*Systematic[[#This Row],[State]]</f>
        <v>188010102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188</v>
      </c>
      <c r="B2332" s="1">
        <f>IF(C2332=0,IF(B2331=Protocol!$V$20,1,B2331+1),B2331)</f>
        <v>1</v>
      </c>
      <c r="C2332" s="1">
        <f>IF(C2331+1=Protocol!$V$21,0,C2331+1)</f>
        <v>2</v>
      </c>
      <c r="D2332" s="1">
        <f t="shared" si="89"/>
        <v>3</v>
      </c>
      <c r="E2332" s="1" t="str">
        <f>INDEX(Protocol[Mark],MATCH(C2332,Protocol[Step],0))</f>
        <v>2D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188010003</v>
      </c>
      <c r="H2332" s="134">
        <f>Systematic[[#This Row],[SampleVariableLabel]]+100*Systematic[[#This Row],[State]]</f>
        <v>188010203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188</v>
      </c>
      <c r="B2333" s="1">
        <f>IF(C2333=0,IF(B2332=Protocol!$V$20,1,B2332+1),B2332)</f>
        <v>1</v>
      </c>
      <c r="C2333" s="1">
        <f>IF(C2332+1=Protocol!$V$21,0,C2332+1)</f>
        <v>3</v>
      </c>
      <c r="D2333" s="1">
        <f t="shared" si="89"/>
        <v>4</v>
      </c>
      <c r="E2333" s="1" t="str">
        <f>INDEX(Protocol[Mark],MATCH(C2333,Protocol[Step],0))</f>
        <v>2c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188010004</v>
      </c>
      <c r="H2333" s="134">
        <f>Systematic[[#This Row],[SampleVariableLabel]]+100*Systematic[[#This Row],[State]]</f>
        <v>188010304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188</v>
      </c>
      <c r="B2334" s="1">
        <f>IF(C2334=0,IF(B2333=Protocol!$V$20,1,B2333+1),B2333)</f>
        <v>1</v>
      </c>
      <c r="C2334" s="1">
        <f>IF(C2333+1=Protocol!$V$21,0,C2333+1)</f>
        <v>4</v>
      </c>
      <c r="D2334" s="1">
        <f t="shared" si="89"/>
        <v>5</v>
      </c>
      <c r="E2334" s="1" t="str">
        <f>INDEX(Protocol[Mark],MATCH(C2334,Protocol[Step],0))</f>
        <v>3P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188010005</v>
      </c>
      <c r="H2334" s="134">
        <f>Systematic[[#This Row],[SampleVariableLabel]]+100*Systematic[[#This Row],[State]]</f>
        <v>188010405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188</v>
      </c>
      <c r="B2335" s="1">
        <f>IF(C2335=0,IF(B2334=Protocol!$V$20,1,B2334+1),B2334)</f>
        <v>1</v>
      </c>
      <c r="C2335" s="1">
        <f>IF(C2334+1=Protocol!$V$21,0,C2334+1)</f>
        <v>5</v>
      </c>
      <c r="D2335" s="1">
        <f t="shared" si="89"/>
        <v>6</v>
      </c>
      <c r="E2335" s="1" t="str">
        <f>INDEX(Protocol[Mark],MATCH(C2335,Protocol[Step],0))</f>
        <v>4S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188010006</v>
      </c>
      <c r="H2335" s="134">
        <f>Systematic[[#This Row],[SampleVariableLabel]]+100*Systematic[[#This Row],[State]]</f>
        <v>188010506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188</v>
      </c>
      <c r="B2336" s="1">
        <f>IF(C2336=0,IF(B2335=Protocol!$V$20,1,B2335+1),B2335)</f>
        <v>1</v>
      </c>
      <c r="C2336" s="1">
        <f>IF(C2335+1=Protocol!$V$21,0,C2335+1)</f>
        <v>6</v>
      </c>
      <c r="D2336" s="1">
        <f t="shared" si="89"/>
        <v>1</v>
      </c>
      <c r="E2336" s="1" t="str">
        <f>INDEX(Protocol[Mark],MATCH(C2336,Protocol[Step],0))</f>
        <v>5U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188010001</v>
      </c>
      <c r="H2336" s="134">
        <f>Systematic[[#This Row],[SampleVariableLabel]]+100*Systematic[[#This Row],[State]]</f>
        <v>188010601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188</v>
      </c>
      <c r="B2337" s="1">
        <f>IF(C2337=0,IF(B2336=Protocol!$V$20,1,B2336+1),B2336)</f>
        <v>1</v>
      </c>
      <c r="C2337" s="1">
        <f>IF(C2336+1=Protocol!$V$21,0,C2336+1)</f>
        <v>7</v>
      </c>
      <c r="D2337" s="1">
        <f t="shared" si="89"/>
        <v>2</v>
      </c>
      <c r="E2337" s="1" t="str">
        <f>INDEX(Protocol[Mark],MATCH(C2337,Protocol[Step],0))</f>
        <v>6Rot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188010002</v>
      </c>
      <c r="H2337" s="134">
        <f>Systematic[[#This Row],[SampleVariableLabel]]+100*Systematic[[#This Row],[State]]</f>
        <v>188010702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189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1pfi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189010003</v>
      </c>
      <c r="H2338" s="134">
        <f>Systematic[[#This Row],[SampleVariableLabel]]+100*Systematic[[#This Row],[State]]</f>
        <v>189010003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189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1OctM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189010004</v>
      </c>
      <c r="H2339" s="134">
        <f>Systematic[[#This Row],[SampleVariableLabel]]+100*Systematic[[#This Row],[State]]</f>
        <v>189010104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189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2D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189010005</v>
      </c>
      <c r="H2340" s="134">
        <f>Systematic[[#This Row],[SampleVariableLabel]]+100*Systematic[[#This Row],[State]]</f>
        <v>189010205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189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2c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189010006</v>
      </c>
      <c r="H2341" s="134">
        <f>Systematic[[#This Row],[SampleVariableLabel]]+100*Systematic[[#This Row],[State]]</f>
        <v>189010306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189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3P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189010001</v>
      </c>
      <c r="H2342" s="134">
        <f>Systematic[[#This Row],[SampleVariableLabel]]+100*Systematic[[#This Row],[State]]</f>
        <v>189010401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189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4S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189010002</v>
      </c>
      <c r="H2343" s="134">
        <f>Systematic[[#This Row],[SampleVariableLabel]]+100*Systematic[[#This Row],[State]]</f>
        <v>189010502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189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5U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189010003</v>
      </c>
      <c r="H2344" s="134">
        <f>Systematic[[#This Row],[SampleVariableLabel]]+100*Systematic[[#This Row],[State]]</f>
        <v>189010603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189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6Rot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189010004</v>
      </c>
      <c r="H2345" s="134">
        <f>Systematic[[#This Row],[SampleVariableLabel]]+100*Systematic[[#This Row],[State]]</f>
        <v>189010704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190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1pfi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190010005</v>
      </c>
      <c r="H2346" s="134">
        <f>Systematic[[#This Row],[SampleVariableLabel]]+100*Systematic[[#This Row],[State]]</f>
        <v>190010005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190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1OctM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190010006</v>
      </c>
      <c r="H2347" s="134">
        <f>Systematic[[#This Row],[SampleVariableLabel]]+100*Systematic[[#This Row],[State]]</f>
        <v>190010106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190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2D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190010001</v>
      </c>
      <c r="H2348" s="134">
        <f>Systematic[[#This Row],[SampleVariableLabel]]+100*Systematic[[#This Row],[State]]</f>
        <v>190010201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190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2c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190010002</v>
      </c>
      <c r="H2349" s="134">
        <f>Systematic[[#This Row],[SampleVariableLabel]]+100*Systematic[[#This Row],[State]]</f>
        <v>190010302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190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3P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190010003</v>
      </c>
      <c r="H2350" s="134">
        <f>Systematic[[#This Row],[SampleVariableLabel]]+100*Systematic[[#This Row],[State]]</f>
        <v>190010403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190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4S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190010004</v>
      </c>
      <c r="H2351" s="134">
        <f>Systematic[[#This Row],[SampleVariableLabel]]+100*Systematic[[#This Row],[State]]</f>
        <v>190010504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190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5U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190010005</v>
      </c>
      <c r="H2352" s="134">
        <f>Systematic[[#This Row],[SampleVariableLabel]]+100*Systematic[[#This Row],[State]]</f>
        <v>190010605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190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6Rot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190010006</v>
      </c>
      <c r="H2353" s="134">
        <f>Systematic[[#This Row],[SampleVariableLabel]]+100*Systematic[[#This Row],[State]]</f>
        <v>190010706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191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1pfi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191010001</v>
      </c>
      <c r="H2354" s="134">
        <f>Systematic[[#This Row],[SampleVariableLabel]]+100*Systematic[[#This Row],[State]]</f>
        <v>191010001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191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1OctM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191010002</v>
      </c>
      <c r="H2355" s="134">
        <f>Systematic[[#This Row],[SampleVariableLabel]]+100*Systematic[[#This Row],[State]]</f>
        <v>191010102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191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2D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191010003</v>
      </c>
      <c r="H2356" s="134">
        <f>Systematic[[#This Row],[SampleVariableLabel]]+100*Systematic[[#This Row],[State]]</f>
        <v>191010203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191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2c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191010004</v>
      </c>
      <c r="H2357" s="134">
        <f>Systematic[[#This Row],[SampleVariableLabel]]+100*Systematic[[#This Row],[State]]</f>
        <v>191010304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191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3P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191010005</v>
      </c>
      <c r="H2358" s="134">
        <f>Systematic[[#This Row],[SampleVariableLabel]]+100*Systematic[[#This Row],[State]]</f>
        <v>191010405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191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4S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191010006</v>
      </c>
      <c r="H2359" s="134">
        <f>Systematic[[#This Row],[SampleVariableLabel]]+100*Systematic[[#This Row],[State]]</f>
        <v>191010506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191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5U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191010001</v>
      </c>
      <c r="H2360" s="134">
        <f>Systematic[[#This Row],[SampleVariableLabel]]+100*Systematic[[#This Row],[State]]</f>
        <v>191010601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191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6Rot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191010002</v>
      </c>
      <c r="H2361" s="134">
        <f>Systematic[[#This Row],[SampleVariableLabel]]+100*Systematic[[#This Row],[State]]</f>
        <v>191010702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192</v>
      </c>
      <c r="B2362" s="1">
        <f>IF(C2362=0,IF(B2361=Protocol!$V$20,1,B2361+1),B2361)</f>
        <v>1</v>
      </c>
      <c r="C2362" s="1">
        <f>IF(C2361+1=Protocol!$V$21,0,C2361+1)</f>
        <v>0</v>
      </c>
      <c r="D2362" s="1">
        <f t="shared" si="89"/>
        <v>3</v>
      </c>
      <c r="E2362" s="1" t="str">
        <f>INDEX(Protocol[Mark],MATCH(C2362,Protocol[Step],0))</f>
        <v>1pfi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192010003</v>
      </c>
      <c r="H2362" s="134">
        <f>Systematic[[#This Row],[SampleVariableLabel]]+100*Systematic[[#This Row],[State]]</f>
        <v>192010003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192</v>
      </c>
      <c r="B2363" s="1">
        <f>IF(C2363=0,IF(B2362=Protocol!$V$20,1,B2362+1),B2362)</f>
        <v>1</v>
      </c>
      <c r="C2363" s="1">
        <f>IF(C2362+1=Protocol!$V$21,0,C2362+1)</f>
        <v>1</v>
      </c>
      <c r="D2363" s="1">
        <f t="shared" si="89"/>
        <v>4</v>
      </c>
      <c r="E2363" s="1" t="str">
        <f>INDEX(Protocol[Mark],MATCH(C2363,Protocol[Step],0))</f>
        <v>1OctM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192010004</v>
      </c>
      <c r="H2363" s="134">
        <f>Systematic[[#This Row],[SampleVariableLabel]]+100*Systematic[[#This Row],[State]]</f>
        <v>192010104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192</v>
      </c>
      <c r="B2364" s="1">
        <f>IF(C2364=0,IF(B2363=Protocol!$V$20,1,B2363+1),B2363)</f>
        <v>1</v>
      </c>
      <c r="C2364" s="1">
        <f>IF(C2363+1=Protocol!$V$21,0,C2363+1)</f>
        <v>2</v>
      </c>
      <c r="D2364" s="1">
        <f t="shared" si="89"/>
        <v>5</v>
      </c>
      <c r="E2364" s="1" t="str">
        <f>INDEX(Protocol[Mark],MATCH(C2364,Protocol[Step],0))</f>
        <v>2D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192010005</v>
      </c>
      <c r="H2364" s="134">
        <f>Systematic[[#This Row],[SampleVariableLabel]]+100*Systematic[[#This Row],[State]]</f>
        <v>192010205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192</v>
      </c>
      <c r="B2365" s="1">
        <f>IF(C2365=0,IF(B2364=Protocol!$V$20,1,B2364+1),B2364)</f>
        <v>1</v>
      </c>
      <c r="C2365" s="1">
        <f>IF(C2364+1=Protocol!$V$21,0,C2364+1)</f>
        <v>3</v>
      </c>
      <c r="D2365" s="1">
        <f t="shared" si="89"/>
        <v>6</v>
      </c>
      <c r="E2365" s="1" t="str">
        <f>INDEX(Protocol[Mark],MATCH(C2365,Protocol[Step],0))</f>
        <v>2c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192010006</v>
      </c>
      <c r="H2365" s="134">
        <f>Systematic[[#This Row],[SampleVariableLabel]]+100*Systematic[[#This Row],[State]]</f>
        <v>192010306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192</v>
      </c>
      <c r="B2366" s="1">
        <f>IF(C2366=0,IF(B2365=Protocol!$V$20,1,B2365+1),B2365)</f>
        <v>1</v>
      </c>
      <c r="C2366" s="1">
        <f>IF(C2365+1=Protocol!$V$21,0,C2365+1)</f>
        <v>4</v>
      </c>
      <c r="D2366" s="1">
        <f t="shared" si="89"/>
        <v>1</v>
      </c>
      <c r="E2366" s="1" t="str">
        <f>INDEX(Protocol[Mark],MATCH(C2366,Protocol[Step],0))</f>
        <v>3P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192010001</v>
      </c>
      <c r="H2366" s="134">
        <f>Systematic[[#This Row],[SampleVariableLabel]]+100*Systematic[[#This Row],[State]]</f>
        <v>192010401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192</v>
      </c>
      <c r="B2367" s="1">
        <f>IF(C2367=0,IF(B2366=Protocol!$V$20,1,B2366+1),B2366)</f>
        <v>1</v>
      </c>
      <c r="C2367" s="1">
        <f>IF(C2366+1=Protocol!$V$21,0,C2366+1)</f>
        <v>5</v>
      </c>
      <c r="D2367" s="1">
        <f t="shared" si="89"/>
        <v>2</v>
      </c>
      <c r="E2367" s="1" t="str">
        <f>INDEX(Protocol[Mark],MATCH(C2367,Protocol[Step],0))</f>
        <v>4S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192010002</v>
      </c>
      <c r="H2367" s="134">
        <f>Systematic[[#This Row],[SampleVariableLabel]]+100*Systematic[[#This Row],[State]]</f>
        <v>192010502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192</v>
      </c>
      <c r="B2368" s="1">
        <f>IF(C2368=0,IF(B2367=Protocol!$V$20,1,B2367+1),B2367)</f>
        <v>1</v>
      </c>
      <c r="C2368" s="1">
        <f>IF(C2367+1=Protocol!$V$21,0,C2367+1)</f>
        <v>6</v>
      </c>
      <c r="D2368" s="1">
        <f t="shared" si="89"/>
        <v>3</v>
      </c>
      <c r="E2368" s="1" t="str">
        <f>INDEX(Protocol[Mark],MATCH(C2368,Protocol[Step],0))</f>
        <v>5U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192010003</v>
      </c>
      <c r="H2368" s="134">
        <f>Systematic[[#This Row],[SampleVariableLabel]]+100*Systematic[[#This Row],[State]]</f>
        <v>192010603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192</v>
      </c>
      <c r="B2369" s="1">
        <f>IF(C2369=0,IF(B2368=Protocol!$V$20,1,B2368+1),B2368)</f>
        <v>1</v>
      </c>
      <c r="C2369" s="1">
        <f>IF(C2368+1=Protocol!$V$21,0,C2368+1)</f>
        <v>7</v>
      </c>
      <c r="D2369" s="1">
        <f t="shared" si="89"/>
        <v>4</v>
      </c>
      <c r="E2369" s="1" t="str">
        <f>INDEX(Protocol[Mark],MATCH(C2369,Protocol[Step],0))</f>
        <v>6Rot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192010004</v>
      </c>
      <c r="H2369" s="134">
        <f>Systematic[[#This Row],[SampleVariableLabel]]+100*Systematic[[#This Row],[State]]</f>
        <v>192010704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193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1pfi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193010005</v>
      </c>
      <c r="H2370" s="134">
        <f>Systematic[[#This Row],[SampleVariableLabel]]+100*Systematic[[#This Row],[State]]</f>
        <v>193010005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193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1OctM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193010006</v>
      </c>
      <c r="H2371" s="134">
        <f>Systematic[[#This Row],[SampleVariableLabel]]+100*Systematic[[#This Row],[State]]</f>
        <v>193010106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193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2D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193010001</v>
      </c>
      <c r="H2372" s="134">
        <f>Systematic[[#This Row],[SampleVariableLabel]]+100*Systematic[[#This Row],[State]]</f>
        <v>193010201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193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2c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193010002</v>
      </c>
      <c r="H2373" s="134">
        <f>Systematic[[#This Row],[SampleVariableLabel]]+100*Systematic[[#This Row],[State]]</f>
        <v>193010302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193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3P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193010003</v>
      </c>
      <c r="H2374" s="134">
        <f>Systematic[[#This Row],[SampleVariableLabel]]+100*Systematic[[#This Row],[State]]</f>
        <v>193010403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193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4S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193010004</v>
      </c>
      <c r="H2375" s="134">
        <f>Systematic[[#This Row],[SampleVariableLabel]]+100*Systematic[[#This Row],[State]]</f>
        <v>193010504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193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5U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193010005</v>
      </c>
      <c r="H2376" s="134">
        <f>Systematic[[#This Row],[SampleVariableLabel]]+100*Systematic[[#This Row],[State]]</f>
        <v>193010605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193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6Rot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193010006</v>
      </c>
      <c r="H2377" s="134">
        <f>Systematic[[#This Row],[SampleVariableLabel]]+100*Systematic[[#This Row],[State]]</f>
        <v>193010706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194</v>
      </c>
      <c r="B2378" s="1">
        <f>IF(C2378=0,IF(B2377=Protocol!$V$20,1,B2377+1),B2377)</f>
        <v>1</v>
      </c>
      <c r="C2378" s="1">
        <f>IF(C2377+1=Protocol!$V$21,0,C2377+1)</f>
        <v>0</v>
      </c>
      <c r="D2378" s="1">
        <f t="shared" si="91"/>
        <v>1</v>
      </c>
      <c r="E2378" s="1" t="str">
        <f>INDEX(Protocol[Mark],MATCH(C2378,Protocol[Step],0))</f>
        <v>1pfi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194010001</v>
      </c>
      <c r="H2378" s="134">
        <f>Systematic[[#This Row],[SampleVariableLabel]]+100*Systematic[[#This Row],[State]]</f>
        <v>194010001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194</v>
      </c>
      <c r="B2379" s="1">
        <f>IF(C2379=0,IF(B2378=Protocol!$V$20,1,B2378+1),B2378)</f>
        <v>1</v>
      </c>
      <c r="C2379" s="1">
        <f>IF(C2378+1=Protocol!$V$21,0,C2378+1)</f>
        <v>1</v>
      </c>
      <c r="D2379" s="1">
        <f t="shared" si="91"/>
        <v>2</v>
      </c>
      <c r="E2379" s="1" t="str">
        <f>INDEX(Protocol[Mark],MATCH(C2379,Protocol[Step],0))</f>
        <v>1OctM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194010002</v>
      </c>
      <c r="H2379" s="134">
        <f>Systematic[[#This Row],[SampleVariableLabel]]+100*Systematic[[#This Row],[State]]</f>
        <v>194010102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194</v>
      </c>
      <c r="B2380" s="1">
        <f>IF(C2380=0,IF(B2379=Protocol!$V$20,1,B2379+1),B2379)</f>
        <v>1</v>
      </c>
      <c r="C2380" s="1">
        <f>IF(C2379+1=Protocol!$V$21,0,C2379+1)</f>
        <v>2</v>
      </c>
      <c r="D2380" s="1">
        <f t="shared" si="91"/>
        <v>3</v>
      </c>
      <c r="E2380" s="1" t="str">
        <f>INDEX(Protocol[Mark],MATCH(C2380,Protocol[Step],0))</f>
        <v>2D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194010003</v>
      </c>
      <c r="H2380" s="134">
        <f>Systematic[[#This Row],[SampleVariableLabel]]+100*Systematic[[#This Row],[State]]</f>
        <v>194010203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194</v>
      </c>
      <c r="B2381" s="1">
        <f>IF(C2381=0,IF(B2380=Protocol!$V$20,1,B2380+1),B2380)</f>
        <v>1</v>
      </c>
      <c r="C2381" s="1">
        <f>IF(C2380+1=Protocol!$V$21,0,C2380+1)</f>
        <v>3</v>
      </c>
      <c r="D2381" s="1">
        <f t="shared" si="91"/>
        <v>4</v>
      </c>
      <c r="E2381" s="1" t="str">
        <f>INDEX(Protocol[Mark],MATCH(C2381,Protocol[Step],0))</f>
        <v>2c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194010004</v>
      </c>
      <c r="H2381" s="134">
        <f>Systematic[[#This Row],[SampleVariableLabel]]+100*Systematic[[#This Row],[State]]</f>
        <v>194010304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194</v>
      </c>
      <c r="B2382" s="1">
        <f>IF(C2382=0,IF(B2381=Protocol!$V$20,1,B2381+1),B2381)</f>
        <v>1</v>
      </c>
      <c r="C2382" s="1">
        <f>IF(C2381+1=Protocol!$V$21,0,C2381+1)</f>
        <v>4</v>
      </c>
      <c r="D2382" s="1">
        <f t="shared" si="91"/>
        <v>5</v>
      </c>
      <c r="E2382" s="1" t="str">
        <f>INDEX(Protocol[Mark],MATCH(C2382,Protocol[Step],0))</f>
        <v>3P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194010005</v>
      </c>
      <c r="H2382" s="134">
        <f>Systematic[[#This Row],[SampleVariableLabel]]+100*Systematic[[#This Row],[State]]</f>
        <v>194010405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194</v>
      </c>
      <c r="B2383" s="1">
        <f>IF(C2383=0,IF(B2382=Protocol!$V$20,1,B2382+1),B2382)</f>
        <v>1</v>
      </c>
      <c r="C2383" s="1">
        <f>IF(C2382+1=Protocol!$V$21,0,C2382+1)</f>
        <v>5</v>
      </c>
      <c r="D2383" s="1">
        <f t="shared" si="91"/>
        <v>6</v>
      </c>
      <c r="E2383" s="1" t="str">
        <f>INDEX(Protocol[Mark],MATCH(C2383,Protocol[Step],0))</f>
        <v>4S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194010006</v>
      </c>
      <c r="H2383" s="134">
        <f>Systematic[[#This Row],[SampleVariableLabel]]+100*Systematic[[#This Row],[State]]</f>
        <v>194010506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194</v>
      </c>
      <c r="B2384" s="1">
        <f>IF(C2384=0,IF(B2383=Protocol!$V$20,1,B2383+1),B2383)</f>
        <v>1</v>
      </c>
      <c r="C2384" s="1">
        <f>IF(C2383+1=Protocol!$V$21,0,C2383+1)</f>
        <v>6</v>
      </c>
      <c r="D2384" s="1">
        <f t="shared" si="91"/>
        <v>1</v>
      </c>
      <c r="E2384" s="1" t="str">
        <f>INDEX(Protocol[Mark],MATCH(C2384,Protocol[Step],0))</f>
        <v>5U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194010001</v>
      </c>
      <c r="H2384" s="134">
        <f>Systematic[[#This Row],[SampleVariableLabel]]+100*Systematic[[#This Row],[State]]</f>
        <v>194010601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194</v>
      </c>
      <c r="B2385" s="1">
        <f>IF(C2385=0,IF(B2384=Protocol!$V$20,1,B2384+1),B2384)</f>
        <v>1</v>
      </c>
      <c r="C2385" s="1">
        <f>IF(C2384+1=Protocol!$V$21,0,C2384+1)</f>
        <v>7</v>
      </c>
      <c r="D2385" s="1">
        <f t="shared" si="91"/>
        <v>2</v>
      </c>
      <c r="E2385" s="1" t="str">
        <f>INDEX(Protocol[Mark],MATCH(C2385,Protocol[Step],0))</f>
        <v>6Rot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194010002</v>
      </c>
      <c r="H2385" s="134">
        <f>Systematic[[#This Row],[SampleVariableLabel]]+100*Systematic[[#This Row],[State]]</f>
        <v>194010702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195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1pfi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195010003</v>
      </c>
      <c r="H2386" s="134">
        <f>Systematic[[#This Row],[SampleVariableLabel]]+100*Systematic[[#This Row],[State]]</f>
        <v>195010003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195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1OctM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195010004</v>
      </c>
      <c r="H2387" s="134">
        <f>Systematic[[#This Row],[SampleVariableLabel]]+100*Systematic[[#This Row],[State]]</f>
        <v>195010104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195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2D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195010005</v>
      </c>
      <c r="H2388" s="134">
        <f>Systematic[[#This Row],[SampleVariableLabel]]+100*Systematic[[#This Row],[State]]</f>
        <v>195010205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195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2c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195010006</v>
      </c>
      <c r="H2389" s="134">
        <f>Systematic[[#This Row],[SampleVariableLabel]]+100*Systematic[[#This Row],[State]]</f>
        <v>195010306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195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3P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195010001</v>
      </c>
      <c r="H2390" s="134">
        <f>Systematic[[#This Row],[SampleVariableLabel]]+100*Systematic[[#This Row],[State]]</f>
        <v>195010401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195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4S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195010002</v>
      </c>
      <c r="H2391" s="134">
        <f>Systematic[[#This Row],[SampleVariableLabel]]+100*Systematic[[#This Row],[State]]</f>
        <v>195010502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195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5U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195010003</v>
      </c>
      <c r="H2392" s="134">
        <f>Systematic[[#This Row],[SampleVariableLabel]]+100*Systematic[[#This Row],[State]]</f>
        <v>195010603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195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6Rot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195010004</v>
      </c>
      <c r="H2393" s="134">
        <f>Systematic[[#This Row],[SampleVariableLabel]]+100*Systematic[[#This Row],[State]]</f>
        <v>195010704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196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196010005</v>
      </c>
      <c r="H2394" s="134">
        <f>Systematic[[#This Row],[SampleVariableLabel]]+100*Systematic[[#This Row],[State]]</f>
        <v>196010005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196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1OctM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196010006</v>
      </c>
      <c r="H2395" s="134">
        <f>Systematic[[#This Row],[SampleVariableLabel]]+100*Systematic[[#This Row],[State]]</f>
        <v>196010106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196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196010001</v>
      </c>
      <c r="H2396" s="134">
        <f>Systematic[[#This Row],[SampleVariableLabel]]+100*Systematic[[#This Row],[State]]</f>
        <v>196010201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196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196010002</v>
      </c>
      <c r="H2397" s="134">
        <f>Systematic[[#This Row],[SampleVariableLabel]]+100*Systematic[[#This Row],[State]]</f>
        <v>196010302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196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196010003</v>
      </c>
      <c r="H2398" s="134">
        <f>Systematic[[#This Row],[SampleVariableLabel]]+100*Systematic[[#This Row],[State]]</f>
        <v>196010403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196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4S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196010004</v>
      </c>
      <c r="H2399" s="134">
        <f>Systematic[[#This Row],[SampleVariableLabel]]+100*Systematic[[#This Row],[State]]</f>
        <v>196010504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196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5U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196010005</v>
      </c>
      <c r="H2400" s="134">
        <f>Systematic[[#This Row],[SampleVariableLabel]]+100*Systematic[[#This Row],[State]]</f>
        <v>196010605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196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6Rot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196010006</v>
      </c>
      <c r="H2401" s="134">
        <f>Systematic[[#This Row],[SampleVariableLabel]]+100*Systematic[[#This Row],[State]]</f>
        <v>196010706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197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1pfi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197010001</v>
      </c>
      <c r="H2402" s="134">
        <f>Systematic[[#This Row],[SampleVariableLabel]]+100*Systematic[[#This Row],[State]]</f>
        <v>197010001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197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1OctM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197010002</v>
      </c>
      <c r="H2403" s="134">
        <f>Systematic[[#This Row],[SampleVariableLabel]]+100*Systematic[[#This Row],[State]]</f>
        <v>197010102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197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2D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197010003</v>
      </c>
      <c r="H2404" s="134">
        <f>Systematic[[#This Row],[SampleVariableLabel]]+100*Systematic[[#This Row],[State]]</f>
        <v>197010203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197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2c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197010004</v>
      </c>
      <c r="H2405" s="134">
        <f>Systematic[[#This Row],[SampleVariableLabel]]+100*Systematic[[#This Row],[State]]</f>
        <v>197010304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197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3P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197010005</v>
      </c>
      <c r="H2406" s="134">
        <f>Systematic[[#This Row],[SampleVariableLabel]]+100*Systematic[[#This Row],[State]]</f>
        <v>197010405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197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4S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197010006</v>
      </c>
      <c r="H2407" s="134">
        <f>Systematic[[#This Row],[SampleVariableLabel]]+100*Systematic[[#This Row],[State]]</f>
        <v>197010506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197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5U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197010001</v>
      </c>
      <c r="H2408" s="134">
        <f>Systematic[[#This Row],[SampleVariableLabel]]+100*Systematic[[#This Row],[State]]</f>
        <v>197010601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197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6Rot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197010002</v>
      </c>
      <c r="H2409" s="134">
        <f>Systematic[[#This Row],[SampleVariableLabel]]+100*Systematic[[#This Row],[State]]</f>
        <v>197010702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198</v>
      </c>
      <c r="B2410" s="1">
        <f>IF(C2410=0,IF(B2409=Protocol!$V$20,1,B2409+1),B2409)</f>
        <v>1</v>
      </c>
      <c r="C2410" s="1">
        <f>IF(C2409+1=Protocol!$V$21,0,C2409+1)</f>
        <v>0</v>
      </c>
      <c r="D2410" s="1">
        <f t="shared" si="91"/>
        <v>3</v>
      </c>
      <c r="E2410" s="1" t="str">
        <f>INDEX(Protocol[Mark],MATCH(C2410,Protocol[Step],0))</f>
        <v>1pfi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198010003</v>
      </c>
      <c r="H2410" s="134">
        <f>Systematic[[#This Row],[SampleVariableLabel]]+100*Systematic[[#This Row],[State]]</f>
        <v>198010003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198</v>
      </c>
      <c r="B2411" s="1">
        <f>IF(C2411=0,IF(B2410=Protocol!$V$20,1,B2410+1),B2410)</f>
        <v>1</v>
      </c>
      <c r="C2411" s="1">
        <f>IF(C2410+1=Protocol!$V$21,0,C2410+1)</f>
        <v>1</v>
      </c>
      <c r="D2411" s="1">
        <f t="shared" si="91"/>
        <v>4</v>
      </c>
      <c r="E2411" s="1" t="str">
        <f>INDEX(Protocol[Mark],MATCH(C2411,Protocol[Step],0))</f>
        <v>1OctM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198010004</v>
      </c>
      <c r="H2411" s="134">
        <f>Systematic[[#This Row],[SampleVariableLabel]]+100*Systematic[[#This Row],[State]]</f>
        <v>198010104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198</v>
      </c>
      <c r="B2412" s="1">
        <f>IF(C2412=0,IF(B2411=Protocol!$V$20,1,B2411+1),B2411)</f>
        <v>1</v>
      </c>
      <c r="C2412" s="1">
        <f>IF(C2411+1=Protocol!$V$21,0,C2411+1)</f>
        <v>2</v>
      </c>
      <c r="D2412" s="1">
        <f t="shared" si="91"/>
        <v>5</v>
      </c>
      <c r="E2412" s="1" t="str">
        <f>INDEX(Protocol[Mark],MATCH(C2412,Protocol[Step],0))</f>
        <v>2D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198010005</v>
      </c>
      <c r="H2412" s="134">
        <f>Systematic[[#This Row],[SampleVariableLabel]]+100*Systematic[[#This Row],[State]]</f>
        <v>198010205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198</v>
      </c>
      <c r="B2413" s="1">
        <f>IF(C2413=0,IF(B2412=Protocol!$V$20,1,B2412+1),B2412)</f>
        <v>1</v>
      </c>
      <c r="C2413" s="1">
        <f>IF(C2412+1=Protocol!$V$21,0,C2412+1)</f>
        <v>3</v>
      </c>
      <c r="D2413" s="1">
        <f t="shared" si="91"/>
        <v>6</v>
      </c>
      <c r="E2413" s="1" t="str">
        <f>INDEX(Protocol[Mark],MATCH(C2413,Protocol[Step],0))</f>
        <v>2c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198010006</v>
      </c>
      <c r="H2413" s="134">
        <f>Systematic[[#This Row],[SampleVariableLabel]]+100*Systematic[[#This Row],[State]]</f>
        <v>198010306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198</v>
      </c>
      <c r="B2414" s="1">
        <f>IF(C2414=0,IF(B2413=Protocol!$V$20,1,B2413+1),B2413)</f>
        <v>1</v>
      </c>
      <c r="C2414" s="1">
        <f>IF(C2413+1=Protocol!$V$21,0,C2413+1)</f>
        <v>4</v>
      </c>
      <c r="D2414" s="1">
        <f t="shared" si="91"/>
        <v>1</v>
      </c>
      <c r="E2414" s="1" t="str">
        <f>INDEX(Protocol[Mark],MATCH(C2414,Protocol[Step],0))</f>
        <v>3P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198010001</v>
      </c>
      <c r="H2414" s="134">
        <f>Systematic[[#This Row],[SampleVariableLabel]]+100*Systematic[[#This Row],[State]]</f>
        <v>198010401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198</v>
      </c>
      <c r="B2415" s="1">
        <f>IF(C2415=0,IF(B2414=Protocol!$V$20,1,B2414+1),B2414)</f>
        <v>1</v>
      </c>
      <c r="C2415" s="1">
        <f>IF(C2414+1=Protocol!$V$21,0,C2414+1)</f>
        <v>5</v>
      </c>
      <c r="D2415" s="1">
        <f t="shared" si="91"/>
        <v>2</v>
      </c>
      <c r="E2415" s="1" t="str">
        <f>INDEX(Protocol[Mark],MATCH(C2415,Protocol[Step],0))</f>
        <v>4S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198010002</v>
      </c>
      <c r="H2415" s="134">
        <f>Systematic[[#This Row],[SampleVariableLabel]]+100*Systematic[[#This Row],[State]]</f>
        <v>198010502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198</v>
      </c>
      <c r="B2416" s="1">
        <f>IF(C2416=0,IF(B2415=Protocol!$V$20,1,B2415+1),B2415)</f>
        <v>1</v>
      </c>
      <c r="C2416" s="1">
        <f>IF(C2415+1=Protocol!$V$21,0,C2415+1)</f>
        <v>6</v>
      </c>
      <c r="D2416" s="1">
        <f t="shared" si="91"/>
        <v>3</v>
      </c>
      <c r="E2416" s="1" t="str">
        <f>INDEX(Protocol[Mark],MATCH(C2416,Protocol[Step],0))</f>
        <v>5U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198010003</v>
      </c>
      <c r="H2416" s="134">
        <f>Systematic[[#This Row],[SampleVariableLabel]]+100*Systematic[[#This Row],[State]]</f>
        <v>198010603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198</v>
      </c>
      <c r="B2417" s="1">
        <f>IF(C2417=0,IF(B2416=Protocol!$V$20,1,B2416+1),B2416)</f>
        <v>1</v>
      </c>
      <c r="C2417" s="1">
        <f>IF(C2416+1=Protocol!$V$21,0,C2416+1)</f>
        <v>7</v>
      </c>
      <c r="D2417" s="1">
        <f t="shared" si="91"/>
        <v>4</v>
      </c>
      <c r="E2417" s="1" t="str">
        <f>INDEX(Protocol[Mark],MATCH(C2417,Protocol[Step],0))</f>
        <v>6Rot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198010004</v>
      </c>
      <c r="H2417" s="134">
        <f>Systematic[[#This Row],[SampleVariableLabel]]+100*Systematic[[#This Row],[State]]</f>
        <v>198010704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199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1pfi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199010005</v>
      </c>
      <c r="H2418" s="134">
        <f>Systematic[[#This Row],[SampleVariableLabel]]+100*Systematic[[#This Row],[State]]</f>
        <v>199010005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199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1OctM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199010006</v>
      </c>
      <c r="H2419" s="134">
        <f>Systematic[[#This Row],[SampleVariableLabel]]+100*Systematic[[#This Row],[State]]</f>
        <v>199010106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199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199010001</v>
      </c>
      <c r="H2420" s="134">
        <f>Systematic[[#This Row],[SampleVariableLabel]]+100*Systematic[[#This Row],[State]]</f>
        <v>199010201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199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2c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199010002</v>
      </c>
      <c r="H2421" s="134">
        <f>Systematic[[#This Row],[SampleVariableLabel]]+100*Systematic[[#This Row],[State]]</f>
        <v>199010302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199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3P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199010003</v>
      </c>
      <c r="H2422" s="134">
        <f>Systematic[[#This Row],[SampleVariableLabel]]+100*Systematic[[#This Row],[State]]</f>
        <v>199010403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199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4S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199010004</v>
      </c>
      <c r="H2423" s="134">
        <f>Systematic[[#This Row],[SampleVariableLabel]]+100*Systematic[[#This Row],[State]]</f>
        <v>199010504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199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5U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199010005</v>
      </c>
      <c r="H2424" s="134">
        <f>Systematic[[#This Row],[SampleVariableLabel]]+100*Systematic[[#This Row],[State]]</f>
        <v>199010605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199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6Rot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199010006</v>
      </c>
      <c r="H2425" s="134">
        <f>Systematic[[#This Row],[SampleVariableLabel]]+100*Systematic[[#This Row],[State]]</f>
        <v>199010706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200</v>
      </c>
      <c r="B2426" s="1">
        <f>IF(C2426=0,IF(B2425=Protocol!$V$20,1,B2425+1),B2425)</f>
        <v>1</v>
      </c>
      <c r="C2426" s="1">
        <f>IF(C2425+1=Protocol!$V$21,0,C2425+1)</f>
        <v>0</v>
      </c>
      <c r="D2426" s="1">
        <f t="shared" si="91"/>
        <v>1</v>
      </c>
      <c r="E2426" s="1" t="str">
        <f>INDEX(Protocol[Mark],MATCH(C2426,Protocol[Step],0))</f>
        <v>1pfi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200010001</v>
      </c>
      <c r="H2426" s="134">
        <f>Systematic[[#This Row],[SampleVariableLabel]]+100*Systematic[[#This Row],[State]]</f>
        <v>200010001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200</v>
      </c>
      <c r="B2427" s="1">
        <f>IF(C2427=0,IF(B2426=Protocol!$V$20,1,B2426+1),B2426)</f>
        <v>1</v>
      </c>
      <c r="C2427" s="1">
        <f>IF(C2426+1=Protocol!$V$21,0,C2426+1)</f>
        <v>1</v>
      </c>
      <c r="D2427" s="1">
        <f t="shared" si="91"/>
        <v>2</v>
      </c>
      <c r="E2427" s="1" t="str">
        <f>INDEX(Protocol[Mark],MATCH(C2427,Protocol[Step],0))</f>
        <v>1OctM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200010002</v>
      </c>
      <c r="H2427" s="134">
        <f>Systematic[[#This Row],[SampleVariableLabel]]+100*Systematic[[#This Row],[State]]</f>
        <v>200010102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200</v>
      </c>
      <c r="B2428" s="1">
        <f>IF(C2428=0,IF(B2427=Protocol!$V$20,1,B2427+1),B2427)</f>
        <v>1</v>
      </c>
      <c r="C2428" s="1">
        <f>IF(C2427+1=Protocol!$V$21,0,C2427+1)</f>
        <v>2</v>
      </c>
      <c r="D2428" s="1">
        <f t="shared" si="91"/>
        <v>3</v>
      </c>
      <c r="E2428" s="1" t="str">
        <f>INDEX(Protocol[Mark],MATCH(C2428,Protocol[Step],0))</f>
        <v>2D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200010003</v>
      </c>
      <c r="H2428" s="134">
        <f>Systematic[[#This Row],[SampleVariableLabel]]+100*Systematic[[#This Row],[State]]</f>
        <v>200010203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200</v>
      </c>
      <c r="B2429" s="1">
        <f>IF(C2429=0,IF(B2428=Protocol!$V$20,1,B2428+1),B2428)</f>
        <v>1</v>
      </c>
      <c r="C2429" s="1">
        <f>IF(C2428+1=Protocol!$V$21,0,C2428+1)</f>
        <v>3</v>
      </c>
      <c r="D2429" s="1">
        <f t="shared" si="91"/>
        <v>4</v>
      </c>
      <c r="E2429" s="1" t="str">
        <f>INDEX(Protocol[Mark],MATCH(C2429,Protocol[Step],0))</f>
        <v>2c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200010004</v>
      </c>
      <c r="H2429" s="134">
        <f>Systematic[[#This Row],[SampleVariableLabel]]+100*Systematic[[#This Row],[State]]</f>
        <v>200010304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200</v>
      </c>
      <c r="B2430" s="1">
        <f>IF(C2430=0,IF(B2429=Protocol!$V$20,1,B2429+1),B2429)</f>
        <v>1</v>
      </c>
      <c r="C2430" s="1">
        <f>IF(C2429+1=Protocol!$V$21,0,C2429+1)</f>
        <v>4</v>
      </c>
      <c r="D2430" s="1">
        <f t="shared" si="91"/>
        <v>5</v>
      </c>
      <c r="E2430" s="1" t="str">
        <f>INDEX(Protocol[Mark],MATCH(C2430,Protocol[Step],0))</f>
        <v>3P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200010005</v>
      </c>
      <c r="H2430" s="134">
        <f>Systematic[[#This Row],[SampleVariableLabel]]+100*Systematic[[#This Row],[State]]</f>
        <v>200010405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200</v>
      </c>
      <c r="B2431" s="1">
        <f>IF(C2431=0,IF(B2430=Protocol!$V$20,1,B2430+1),B2430)</f>
        <v>1</v>
      </c>
      <c r="C2431" s="1">
        <f>IF(C2430+1=Protocol!$V$21,0,C2430+1)</f>
        <v>5</v>
      </c>
      <c r="D2431" s="1">
        <f t="shared" si="91"/>
        <v>6</v>
      </c>
      <c r="E2431" s="1" t="str">
        <f>INDEX(Protocol[Mark],MATCH(C2431,Protocol[Step],0))</f>
        <v>4S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200010006</v>
      </c>
      <c r="H2431" s="134">
        <f>Systematic[[#This Row],[SampleVariableLabel]]+100*Systematic[[#This Row],[State]]</f>
        <v>200010506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200</v>
      </c>
      <c r="B2432" s="1">
        <f>IF(C2432=0,IF(B2431=Protocol!$V$20,1,B2431+1),B2431)</f>
        <v>1</v>
      </c>
      <c r="C2432" s="1">
        <f>IF(C2431+1=Protocol!$V$21,0,C2431+1)</f>
        <v>6</v>
      </c>
      <c r="D2432" s="1">
        <f t="shared" si="91"/>
        <v>1</v>
      </c>
      <c r="E2432" s="1" t="str">
        <f>INDEX(Protocol[Mark],MATCH(C2432,Protocol[Step],0))</f>
        <v>5U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200010001</v>
      </c>
      <c r="H2432" s="134">
        <f>Systematic[[#This Row],[SampleVariableLabel]]+100*Systematic[[#This Row],[State]]</f>
        <v>200010601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200</v>
      </c>
      <c r="B2433" s="1">
        <f>IF(C2433=0,IF(B2432=Protocol!$V$20,1,B2432+1),B2432)</f>
        <v>1</v>
      </c>
      <c r="C2433" s="1">
        <f>IF(C2432+1=Protocol!$V$21,0,C2432+1)</f>
        <v>7</v>
      </c>
      <c r="D2433" s="1">
        <f t="shared" si="91"/>
        <v>2</v>
      </c>
      <c r="E2433" s="1" t="str">
        <f>INDEX(Protocol[Mark],MATCH(C2433,Protocol[Step],0))</f>
        <v>6Rot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200010002</v>
      </c>
      <c r="H2433" s="134">
        <f>Systematic[[#This Row],[SampleVariableLabel]]+100*Systematic[[#This Row],[State]]</f>
        <v>200010702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201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1pfi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201010003</v>
      </c>
      <c r="H2434" s="134">
        <f>Systematic[[#This Row],[SampleVariableLabel]]+100*Systematic[[#This Row],[State]]</f>
        <v>201010003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201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1OctM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201010004</v>
      </c>
      <c r="H2435" s="134">
        <f>Systematic[[#This Row],[SampleVariableLabel]]+100*Systematic[[#This Row],[State]]</f>
        <v>201010104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201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2D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201010005</v>
      </c>
      <c r="H2436" s="134">
        <f>Systematic[[#This Row],[SampleVariableLabel]]+100*Systematic[[#This Row],[State]]</f>
        <v>201010205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201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2c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201010006</v>
      </c>
      <c r="H2437" s="134">
        <f>Systematic[[#This Row],[SampleVariableLabel]]+100*Systematic[[#This Row],[State]]</f>
        <v>201010306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201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3P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201010001</v>
      </c>
      <c r="H2438" s="134">
        <f>Systematic[[#This Row],[SampleVariableLabel]]+100*Systematic[[#This Row],[State]]</f>
        <v>201010401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201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4S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201010002</v>
      </c>
      <c r="H2439" s="134">
        <f>Systematic[[#This Row],[SampleVariableLabel]]+100*Systematic[[#This Row],[State]]</f>
        <v>201010502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201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5U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201010003</v>
      </c>
      <c r="H2440" s="134">
        <f>Systematic[[#This Row],[SampleVariableLabel]]+100*Systematic[[#This Row],[State]]</f>
        <v>201010603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201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6Rot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201010004</v>
      </c>
      <c r="H2441" s="134">
        <f>Systematic[[#This Row],[SampleVariableLabel]]+100*Systematic[[#This Row],[State]]</f>
        <v>201010704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202</v>
      </c>
      <c r="B2442" s="1">
        <f>IF(C2442=0,IF(B2441=Protocol!$V$20,1,B2441+1),B2441)</f>
        <v>1</v>
      </c>
      <c r="C2442" s="1">
        <f>IF(C2441+1=Protocol!$V$21,0,C2441+1)</f>
        <v>0</v>
      </c>
      <c r="D2442" s="1">
        <f t="shared" si="93"/>
        <v>5</v>
      </c>
      <c r="E2442" s="1" t="str">
        <f>INDEX(Protocol[Mark],MATCH(C2442,Protocol[Step],0))</f>
        <v>1pfi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202010005</v>
      </c>
      <c r="H2442" s="134">
        <f>Systematic[[#This Row],[SampleVariableLabel]]+100*Systematic[[#This Row],[State]]</f>
        <v>202010005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202</v>
      </c>
      <c r="B2443" s="1">
        <f>IF(C2443=0,IF(B2442=Protocol!$V$20,1,B2442+1),B2442)</f>
        <v>1</v>
      </c>
      <c r="C2443" s="1">
        <f>IF(C2442+1=Protocol!$V$21,0,C2442+1)</f>
        <v>1</v>
      </c>
      <c r="D2443" s="1">
        <f t="shared" si="93"/>
        <v>6</v>
      </c>
      <c r="E2443" s="1" t="str">
        <f>INDEX(Protocol[Mark],MATCH(C2443,Protocol[Step],0))</f>
        <v>1OctM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202010006</v>
      </c>
      <c r="H2443" s="134">
        <f>Systematic[[#This Row],[SampleVariableLabel]]+100*Systematic[[#This Row],[State]]</f>
        <v>202010106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202</v>
      </c>
      <c r="B2444" s="1">
        <f>IF(C2444=0,IF(B2443=Protocol!$V$20,1,B2443+1),B2443)</f>
        <v>1</v>
      </c>
      <c r="C2444" s="1">
        <f>IF(C2443+1=Protocol!$V$21,0,C2443+1)</f>
        <v>2</v>
      </c>
      <c r="D2444" s="1">
        <f t="shared" si="93"/>
        <v>1</v>
      </c>
      <c r="E2444" s="1" t="str">
        <f>INDEX(Protocol[Mark],MATCH(C2444,Protocol[Step],0))</f>
        <v>2D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202010001</v>
      </c>
      <c r="H2444" s="134">
        <f>Systematic[[#This Row],[SampleVariableLabel]]+100*Systematic[[#This Row],[State]]</f>
        <v>202010201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202</v>
      </c>
      <c r="B2445" s="1">
        <f>IF(C2445=0,IF(B2444=Protocol!$V$20,1,B2444+1),B2444)</f>
        <v>1</v>
      </c>
      <c r="C2445" s="1">
        <f>IF(C2444+1=Protocol!$V$21,0,C2444+1)</f>
        <v>3</v>
      </c>
      <c r="D2445" s="1">
        <f t="shared" si="93"/>
        <v>2</v>
      </c>
      <c r="E2445" s="1" t="str">
        <f>INDEX(Protocol[Mark],MATCH(C2445,Protocol[Step],0))</f>
        <v>2c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202010002</v>
      </c>
      <c r="H2445" s="134">
        <f>Systematic[[#This Row],[SampleVariableLabel]]+100*Systematic[[#This Row],[State]]</f>
        <v>202010302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202</v>
      </c>
      <c r="B2446" s="1">
        <f>IF(C2446=0,IF(B2445=Protocol!$V$20,1,B2445+1),B2445)</f>
        <v>1</v>
      </c>
      <c r="C2446" s="1">
        <f>IF(C2445+1=Protocol!$V$21,0,C2445+1)</f>
        <v>4</v>
      </c>
      <c r="D2446" s="1">
        <f t="shared" si="93"/>
        <v>3</v>
      </c>
      <c r="E2446" s="1" t="str">
        <f>INDEX(Protocol[Mark],MATCH(C2446,Protocol[Step],0))</f>
        <v>3P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202010003</v>
      </c>
      <c r="H2446" s="134">
        <f>Systematic[[#This Row],[SampleVariableLabel]]+100*Systematic[[#This Row],[State]]</f>
        <v>202010403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202</v>
      </c>
      <c r="B2447" s="1">
        <f>IF(C2447=0,IF(B2446=Protocol!$V$20,1,B2446+1),B2446)</f>
        <v>1</v>
      </c>
      <c r="C2447" s="1">
        <f>IF(C2446+1=Protocol!$V$21,0,C2446+1)</f>
        <v>5</v>
      </c>
      <c r="D2447" s="1">
        <f t="shared" si="93"/>
        <v>4</v>
      </c>
      <c r="E2447" s="1" t="str">
        <f>INDEX(Protocol[Mark],MATCH(C2447,Protocol[Step],0))</f>
        <v>4S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202010004</v>
      </c>
      <c r="H2447" s="134">
        <f>Systematic[[#This Row],[SampleVariableLabel]]+100*Systematic[[#This Row],[State]]</f>
        <v>202010504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202</v>
      </c>
      <c r="B2448" s="1">
        <f>IF(C2448=0,IF(B2447=Protocol!$V$20,1,B2447+1),B2447)</f>
        <v>1</v>
      </c>
      <c r="C2448" s="1">
        <f>IF(C2447+1=Protocol!$V$21,0,C2447+1)</f>
        <v>6</v>
      </c>
      <c r="D2448" s="1">
        <f t="shared" si="93"/>
        <v>5</v>
      </c>
      <c r="E2448" s="1" t="str">
        <f>INDEX(Protocol[Mark],MATCH(C2448,Protocol[Step],0))</f>
        <v>5U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202010005</v>
      </c>
      <c r="H2448" s="134">
        <f>Systematic[[#This Row],[SampleVariableLabel]]+100*Systematic[[#This Row],[State]]</f>
        <v>202010605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202</v>
      </c>
      <c r="B2449" s="1">
        <f>IF(C2449=0,IF(B2448=Protocol!$V$20,1,B2448+1),B2448)</f>
        <v>1</v>
      </c>
      <c r="C2449" s="1">
        <f>IF(C2448+1=Protocol!$V$21,0,C2448+1)</f>
        <v>7</v>
      </c>
      <c r="D2449" s="1">
        <f t="shared" si="93"/>
        <v>6</v>
      </c>
      <c r="E2449" s="1" t="str">
        <f>INDEX(Protocol[Mark],MATCH(C2449,Protocol[Step],0))</f>
        <v>6Rot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202010006</v>
      </c>
      <c r="H2449" s="134">
        <f>Systematic[[#This Row],[SampleVariableLabel]]+100*Systematic[[#This Row],[State]]</f>
        <v>202010706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203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1pfi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203010001</v>
      </c>
      <c r="H2450" s="134">
        <f>Systematic[[#This Row],[SampleVariableLabel]]+100*Systematic[[#This Row],[State]]</f>
        <v>203010001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203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1OctM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203010002</v>
      </c>
      <c r="H2451" s="134">
        <f>Systematic[[#This Row],[SampleVariableLabel]]+100*Systematic[[#This Row],[State]]</f>
        <v>203010102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203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2D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203010003</v>
      </c>
      <c r="H2452" s="134">
        <f>Systematic[[#This Row],[SampleVariableLabel]]+100*Systematic[[#This Row],[State]]</f>
        <v>203010203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203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2c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203010004</v>
      </c>
      <c r="H2453" s="134">
        <f>Systematic[[#This Row],[SampleVariableLabel]]+100*Systematic[[#This Row],[State]]</f>
        <v>203010304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203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3P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203010005</v>
      </c>
      <c r="H2454" s="134">
        <f>Systematic[[#This Row],[SampleVariableLabel]]+100*Systematic[[#This Row],[State]]</f>
        <v>203010405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203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4S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203010006</v>
      </c>
      <c r="H2455" s="134">
        <f>Systematic[[#This Row],[SampleVariableLabel]]+100*Systematic[[#This Row],[State]]</f>
        <v>203010506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203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5U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203010001</v>
      </c>
      <c r="H2456" s="134">
        <f>Systematic[[#This Row],[SampleVariableLabel]]+100*Systematic[[#This Row],[State]]</f>
        <v>203010601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203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6Rot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203010002</v>
      </c>
      <c r="H2457" s="134">
        <f>Systematic[[#This Row],[SampleVariableLabel]]+100*Systematic[[#This Row],[State]]</f>
        <v>203010702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204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1pfi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204010003</v>
      </c>
      <c r="H2458" s="134">
        <f>Systematic[[#This Row],[SampleVariableLabel]]+100*Systematic[[#This Row],[State]]</f>
        <v>204010003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204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1OctM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204010004</v>
      </c>
      <c r="H2459" s="134">
        <f>Systematic[[#This Row],[SampleVariableLabel]]+100*Systematic[[#This Row],[State]]</f>
        <v>204010104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204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2D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204010005</v>
      </c>
      <c r="H2460" s="134">
        <f>Systematic[[#This Row],[SampleVariableLabel]]+100*Systematic[[#This Row],[State]]</f>
        <v>204010205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204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2c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204010006</v>
      </c>
      <c r="H2461" s="134">
        <f>Systematic[[#This Row],[SampleVariableLabel]]+100*Systematic[[#This Row],[State]]</f>
        <v>204010306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204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3P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204010001</v>
      </c>
      <c r="H2462" s="134">
        <f>Systematic[[#This Row],[SampleVariableLabel]]+100*Systematic[[#This Row],[State]]</f>
        <v>204010401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204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4S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204010002</v>
      </c>
      <c r="H2463" s="134">
        <f>Systematic[[#This Row],[SampleVariableLabel]]+100*Systematic[[#This Row],[State]]</f>
        <v>204010502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204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5U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204010003</v>
      </c>
      <c r="H2464" s="134">
        <f>Systematic[[#This Row],[SampleVariableLabel]]+100*Systematic[[#This Row],[State]]</f>
        <v>204010603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204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6Rot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204010004</v>
      </c>
      <c r="H2465" s="134">
        <f>Systematic[[#This Row],[SampleVariableLabel]]+100*Systematic[[#This Row],[State]]</f>
        <v>204010704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205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1pfi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205010005</v>
      </c>
      <c r="H2466" s="134">
        <f>Systematic[[#This Row],[SampleVariableLabel]]+100*Systematic[[#This Row],[State]]</f>
        <v>205010005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205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1OctM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205010006</v>
      </c>
      <c r="H2467" s="134">
        <f>Systematic[[#This Row],[SampleVariableLabel]]+100*Systematic[[#This Row],[State]]</f>
        <v>205010106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205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2D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205010001</v>
      </c>
      <c r="H2468" s="134">
        <f>Systematic[[#This Row],[SampleVariableLabel]]+100*Systematic[[#This Row],[State]]</f>
        <v>205010201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205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2c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205010002</v>
      </c>
      <c r="H2469" s="134">
        <f>Systematic[[#This Row],[SampleVariableLabel]]+100*Systematic[[#This Row],[State]]</f>
        <v>205010302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205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3P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205010003</v>
      </c>
      <c r="H2470" s="134">
        <f>Systematic[[#This Row],[SampleVariableLabel]]+100*Systematic[[#This Row],[State]]</f>
        <v>205010403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205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4S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205010004</v>
      </c>
      <c r="H2471" s="134">
        <f>Systematic[[#This Row],[SampleVariableLabel]]+100*Systematic[[#This Row],[State]]</f>
        <v>205010504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205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5U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205010005</v>
      </c>
      <c r="H2472" s="134">
        <f>Systematic[[#This Row],[SampleVariableLabel]]+100*Systematic[[#This Row],[State]]</f>
        <v>205010605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205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6Rot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205010006</v>
      </c>
      <c r="H2473" s="134">
        <f>Systematic[[#This Row],[SampleVariableLabel]]+100*Systematic[[#This Row],[State]]</f>
        <v>205010706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206</v>
      </c>
      <c r="B2474" s="1">
        <f>IF(C2474=0,IF(B2473=Protocol!$V$20,1,B2473+1),B2473)</f>
        <v>1</v>
      </c>
      <c r="C2474" s="1">
        <f>IF(C2473+1=Protocol!$V$21,0,C2473+1)</f>
        <v>0</v>
      </c>
      <c r="D2474" s="1">
        <f t="shared" si="93"/>
        <v>1</v>
      </c>
      <c r="E2474" s="1" t="str">
        <f>INDEX(Protocol[Mark],MATCH(C2474,Protocol[Step],0))</f>
        <v>1pfi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206010001</v>
      </c>
      <c r="H2474" s="134">
        <f>Systematic[[#This Row],[SampleVariableLabel]]+100*Systematic[[#This Row],[State]]</f>
        <v>206010001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206</v>
      </c>
      <c r="B2475" s="1">
        <f>IF(C2475=0,IF(B2474=Protocol!$V$20,1,B2474+1),B2474)</f>
        <v>1</v>
      </c>
      <c r="C2475" s="1">
        <f>IF(C2474+1=Protocol!$V$21,0,C2474+1)</f>
        <v>1</v>
      </c>
      <c r="D2475" s="1">
        <f t="shared" si="93"/>
        <v>2</v>
      </c>
      <c r="E2475" s="1" t="str">
        <f>INDEX(Protocol[Mark],MATCH(C2475,Protocol[Step],0))</f>
        <v>1OctM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206010002</v>
      </c>
      <c r="H2475" s="134">
        <f>Systematic[[#This Row],[SampleVariableLabel]]+100*Systematic[[#This Row],[State]]</f>
        <v>206010102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206</v>
      </c>
      <c r="B2476" s="1">
        <f>IF(C2476=0,IF(B2475=Protocol!$V$20,1,B2475+1),B2475)</f>
        <v>1</v>
      </c>
      <c r="C2476" s="1">
        <f>IF(C2475+1=Protocol!$V$21,0,C2475+1)</f>
        <v>2</v>
      </c>
      <c r="D2476" s="1">
        <f t="shared" si="93"/>
        <v>3</v>
      </c>
      <c r="E2476" s="1" t="str">
        <f>INDEX(Protocol[Mark],MATCH(C2476,Protocol[Step],0))</f>
        <v>2D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206010003</v>
      </c>
      <c r="H2476" s="134">
        <f>Systematic[[#This Row],[SampleVariableLabel]]+100*Systematic[[#This Row],[State]]</f>
        <v>206010203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206</v>
      </c>
      <c r="B2477" s="1">
        <f>IF(C2477=0,IF(B2476=Protocol!$V$20,1,B2476+1),B2476)</f>
        <v>1</v>
      </c>
      <c r="C2477" s="1">
        <f>IF(C2476+1=Protocol!$V$21,0,C2476+1)</f>
        <v>3</v>
      </c>
      <c r="D2477" s="1">
        <f t="shared" si="93"/>
        <v>4</v>
      </c>
      <c r="E2477" s="1" t="str">
        <f>INDEX(Protocol[Mark],MATCH(C2477,Protocol[Step],0))</f>
        <v>2c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206010004</v>
      </c>
      <c r="H2477" s="134">
        <f>Systematic[[#This Row],[SampleVariableLabel]]+100*Systematic[[#This Row],[State]]</f>
        <v>206010304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206</v>
      </c>
      <c r="B2478" s="1">
        <f>IF(C2478=0,IF(B2477=Protocol!$V$20,1,B2477+1),B2477)</f>
        <v>1</v>
      </c>
      <c r="C2478" s="1">
        <f>IF(C2477+1=Protocol!$V$21,0,C2477+1)</f>
        <v>4</v>
      </c>
      <c r="D2478" s="1">
        <f t="shared" si="93"/>
        <v>5</v>
      </c>
      <c r="E2478" s="1" t="str">
        <f>INDEX(Protocol[Mark],MATCH(C2478,Protocol[Step],0))</f>
        <v>3P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206010005</v>
      </c>
      <c r="H2478" s="134">
        <f>Systematic[[#This Row],[SampleVariableLabel]]+100*Systematic[[#This Row],[State]]</f>
        <v>206010405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206</v>
      </c>
      <c r="B2479" s="1">
        <f>IF(C2479=0,IF(B2478=Protocol!$V$20,1,B2478+1),B2478)</f>
        <v>1</v>
      </c>
      <c r="C2479" s="1">
        <f>IF(C2478+1=Protocol!$V$21,0,C2478+1)</f>
        <v>5</v>
      </c>
      <c r="D2479" s="1">
        <f t="shared" si="93"/>
        <v>6</v>
      </c>
      <c r="E2479" s="1" t="str">
        <f>INDEX(Protocol[Mark],MATCH(C2479,Protocol[Step],0))</f>
        <v>4S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206010006</v>
      </c>
      <c r="H2479" s="134">
        <f>Systematic[[#This Row],[SampleVariableLabel]]+100*Systematic[[#This Row],[State]]</f>
        <v>206010506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206</v>
      </c>
      <c r="B2480" s="1">
        <f>IF(C2480=0,IF(B2479=Protocol!$V$20,1,B2479+1),B2479)</f>
        <v>1</v>
      </c>
      <c r="C2480" s="1">
        <f>IF(C2479+1=Protocol!$V$21,0,C2479+1)</f>
        <v>6</v>
      </c>
      <c r="D2480" s="1">
        <f t="shared" si="93"/>
        <v>1</v>
      </c>
      <c r="E2480" s="1" t="str">
        <f>INDEX(Protocol[Mark],MATCH(C2480,Protocol[Step],0))</f>
        <v>5U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206010001</v>
      </c>
      <c r="H2480" s="134">
        <f>Systematic[[#This Row],[SampleVariableLabel]]+100*Systematic[[#This Row],[State]]</f>
        <v>206010601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206</v>
      </c>
      <c r="B2481" s="1">
        <f>IF(C2481=0,IF(B2480=Protocol!$V$20,1,B2480+1),B2480)</f>
        <v>1</v>
      </c>
      <c r="C2481" s="1">
        <f>IF(C2480+1=Protocol!$V$21,0,C2480+1)</f>
        <v>7</v>
      </c>
      <c r="D2481" s="1">
        <f t="shared" si="93"/>
        <v>2</v>
      </c>
      <c r="E2481" s="1" t="str">
        <f>INDEX(Protocol[Mark],MATCH(C2481,Protocol[Step],0))</f>
        <v>6Rot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206010002</v>
      </c>
      <c r="H2481" s="134">
        <f>Systematic[[#This Row],[SampleVariableLabel]]+100*Systematic[[#This Row],[State]]</f>
        <v>206010702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207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1pfi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207010003</v>
      </c>
      <c r="H2482" s="134">
        <f>Systematic[[#This Row],[SampleVariableLabel]]+100*Systematic[[#This Row],[State]]</f>
        <v>207010003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207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1OctM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207010004</v>
      </c>
      <c r="H2483" s="134">
        <f>Systematic[[#This Row],[SampleVariableLabel]]+100*Systematic[[#This Row],[State]]</f>
        <v>207010104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207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2D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207010005</v>
      </c>
      <c r="H2484" s="134">
        <f>Systematic[[#This Row],[SampleVariableLabel]]+100*Systematic[[#This Row],[State]]</f>
        <v>207010205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207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2c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207010006</v>
      </c>
      <c r="H2485" s="134">
        <f>Systematic[[#This Row],[SampleVariableLabel]]+100*Systematic[[#This Row],[State]]</f>
        <v>207010306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207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3P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207010001</v>
      </c>
      <c r="H2486" s="134">
        <f>Systematic[[#This Row],[SampleVariableLabel]]+100*Systematic[[#This Row],[State]]</f>
        <v>207010401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207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4S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207010002</v>
      </c>
      <c r="H2487" s="134">
        <f>Systematic[[#This Row],[SampleVariableLabel]]+100*Systematic[[#This Row],[State]]</f>
        <v>207010502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207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5U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207010003</v>
      </c>
      <c r="H2488" s="134">
        <f>Systematic[[#This Row],[SampleVariableLabel]]+100*Systematic[[#This Row],[State]]</f>
        <v>207010603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207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6Rot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207010004</v>
      </c>
      <c r="H2489" s="134">
        <f>Systematic[[#This Row],[SampleVariableLabel]]+100*Systematic[[#This Row],[State]]</f>
        <v>207010704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208</v>
      </c>
      <c r="B2490" s="1">
        <f>IF(C2490=0,IF(B2489=Protocol!$V$20,1,B2489+1),B2489)</f>
        <v>1</v>
      </c>
      <c r="C2490" s="1">
        <f>IF(C2489+1=Protocol!$V$21,0,C2489+1)</f>
        <v>0</v>
      </c>
      <c r="D2490" s="1">
        <f t="shared" si="93"/>
        <v>5</v>
      </c>
      <c r="E2490" s="1" t="str">
        <f>INDEX(Protocol[Mark],MATCH(C2490,Protocol[Step],0))</f>
        <v>1pfi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208010005</v>
      </c>
      <c r="H2490" s="134">
        <f>Systematic[[#This Row],[SampleVariableLabel]]+100*Systematic[[#This Row],[State]]</f>
        <v>208010005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208</v>
      </c>
      <c r="B2491" s="1">
        <f>IF(C2491=0,IF(B2490=Protocol!$V$20,1,B2490+1),B2490)</f>
        <v>1</v>
      </c>
      <c r="C2491" s="1">
        <f>IF(C2490+1=Protocol!$V$21,0,C2490+1)</f>
        <v>1</v>
      </c>
      <c r="D2491" s="1">
        <f t="shared" si="93"/>
        <v>6</v>
      </c>
      <c r="E2491" s="1" t="str">
        <f>INDEX(Protocol[Mark],MATCH(C2491,Protocol[Step],0))</f>
        <v>1OctM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208010006</v>
      </c>
      <c r="H2491" s="134">
        <f>Systematic[[#This Row],[SampleVariableLabel]]+100*Systematic[[#This Row],[State]]</f>
        <v>208010106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208</v>
      </c>
      <c r="B2492" s="1">
        <f>IF(C2492=0,IF(B2491=Protocol!$V$20,1,B2491+1),B2491)</f>
        <v>1</v>
      </c>
      <c r="C2492" s="1">
        <f>IF(C2491+1=Protocol!$V$21,0,C2491+1)</f>
        <v>2</v>
      </c>
      <c r="D2492" s="1">
        <f t="shared" si="93"/>
        <v>1</v>
      </c>
      <c r="E2492" s="1" t="str">
        <f>INDEX(Protocol[Mark],MATCH(C2492,Protocol[Step],0))</f>
        <v>2D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208010001</v>
      </c>
      <c r="H2492" s="134">
        <f>Systematic[[#This Row],[SampleVariableLabel]]+100*Systematic[[#This Row],[State]]</f>
        <v>208010201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208</v>
      </c>
      <c r="B2493" s="1">
        <f>IF(C2493=0,IF(B2492=Protocol!$V$20,1,B2492+1),B2492)</f>
        <v>1</v>
      </c>
      <c r="C2493" s="1">
        <f>IF(C2492+1=Protocol!$V$21,0,C2492+1)</f>
        <v>3</v>
      </c>
      <c r="D2493" s="1">
        <f t="shared" si="93"/>
        <v>2</v>
      </c>
      <c r="E2493" s="1" t="str">
        <f>INDEX(Protocol[Mark],MATCH(C2493,Protocol[Step],0))</f>
        <v>2c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208010002</v>
      </c>
      <c r="H2493" s="134">
        <f>Systematic[[#This Row],[SampleVariableLabel]]+100*Systematic[[#This Row],[State]]</f>
        <v>208010302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208</v>
      </c>
      <c r="B2494" s="1">
        <f>IF(C2494=0,IF(B2493=Protocol!$V$20,1,B2493+1),B2493)</f>
        <v>1</v>
      </c>
      <c r="C2494" s="1">
        <f>IF(C2493+1=Protocol!$V$21,0,C2493+1)</f>
        <v>4</v>
      </c>
      <c r="D2494" s="1">
        <f t="shared" si="93"/>
        <v>3</v>
      </c>
      <c r="E2494" s="1" t="str">
        <f>INDEX(Protocol[Mark],MATCH(C2494,Protocol[Step],0))</f>
        <v>3P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208010003</v>
      </c>
      <c r="H2494" s="134">
        <f>Systematic[[#This Row],[SampleVariableLabel]]+100*Systematic[[#This Row],[State]]</f>
        <v>208010403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208</v>
      </c>
      <c r="B2495" s="1">
        <f>IF(C2495=0,IF(B2494=Protocol!$V$20,1,B2494+1),B2494)</f>
        <v>1</v>
      </c>
      <c r="C2495" s="1">
        <f>IF(C2494+1=Protocol!$V$21,0,C2494+1)</f>
        <v>5</v>
      </c>
      <c r="D2495" s="1">
        <f t="shared" si="93"/>
        <v>4</v>
      </c>
      <c r="E2495" s="1" t="str">
        <f>INDEX(Protocol[Mark],MATCH(C2495,Protocol[Step],0))</f>
        <v>4S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208010004</v>
      </c>
      <c r="H2495" s="134">
        <f>Systematic[[#This Row],[SampleVariableLabel]]+100*Systematic[[#This Row],[State]]</f>
        <v>208010504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208</v>
      </c>
      <c r="B2496" s="1">
        <f>IF(C2496=0,IF(B2495=Protocol!$V$20,1,B2495+1),B2495)</f>
        <v>1</v>
      </c>
      <c r="C2496" s="1">
        <f>IF(C2495+1=Protocol!$V$21,0,C2495+1)</f>
        <v>6</v>
      </c>
      <c r="D2496" s="1">
        <f t="shared" si="93"/>
        <v>5</v>
      </c>
      <c r="E2496" s="1" t="str">
        <f>INDEX(Protocol[Mark],MATCH(C2496,Protocol[Step],0))</f>
        <v>5U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208010005</v>
      </c>
      <c r="H2496" s="134">
        <f>Systematic[[#This Row],[SampleVariableLabel]]+100*Systematic[[#This Row],[State]]</f>
        <v>208010605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208</v>
      </c>
      <c r="B2497" s="1">
        <f>IF(C2497=0,IF(B2496=Protocol!$V$20,1,B2496+1),B2496)</f>
        <v>1</v>
      </c>
      <c r="C2497" s="1">
        <f>IF(C2496+1=Protocol!$V$21,0,C2496+1)</f>
        <v>7</v>
      </c>
      <c r="D2497" s="1">
        <f t="shared" si="93"/>
        <v>6</v>
      </c>
      <c r="E2497" s="1" t="str">
        <f>INDEX(Protocol[Mark],MATCH(C2497,Protocol[Step],0))</f>
        <v>6Rot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208010006</v>
      </c>
      <c r="H2497" s="134">
        <f>Systematic[[#This Row],[SampleVariableLabel]]+100*Systematic[[#This Row],[State]]</f>
        <v>208010706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209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1pfi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209010001</v>
      </c>
      <c r="H2498" s="134">
        <f>Systematic[[#This Row],[SampleVariableLabel]]+100*Systematic[[#This Row],[State]]</f>
        <v>209010001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209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1OctM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209010002</v>
      </c>
      <c r="H2499" s="134">
        <f>Systematic[[#This Row],[SampleVariableLabel]]+100*Systematic[[#This Row],[State]]</f>
        <v>209010102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209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209010003</v>
      </c>
      <c r="H2500" s="134">
        <f>Systematic[[#This Row],[SampleVariableLabel]]+100*Systematic[[#This Row],[State]]</f>
        <v>209010203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209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209010004</v>
      </c>
      <c r="H2501" s="134">
        <f>Systematic[[#This Row],[SampleVariableLabel]]+100*Systematic[[#This Row],[State]]</f>
        <v>209010304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209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3P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209010005</v>
      </c>
      <c r="H2502" s="134">
        <f>Systematic[[#This Row],[SampleVariableLabel]]+100*Systematic[[#This Row],[State]]</f>
        <v>209010405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209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4S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209010006</v>
      </c>
      <c r="H2503" s="134">
        <f>Systematic[[#This Row],[SampleVariableLabel]]+100*Systematic[[#This Row],[State]]</f>
        <v>209010506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209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5U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209010001</v>
      </c>
      <c r="H2504" s="134">
        <f>Systematic[[#This Row],[SampleVariableLabel]]+100*Systematic[[#This Row],[State]]</f>
        <v>209010601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209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6Rot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209010002</v>
      </c>
      <c r="H2505" s="134">
        <f>Systematic[[#This Row],[SampleVariableLabel]]+100*Systematic[[#This Row],[State]]</f>
        <v>209010702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210</v>
      </c>
      <c r="B2506" s="1">
        <f>IF(C2506=0,IF(B2505=Protocol!$V$20,1,B2505+1),B2505)</f>
        <v>1</v>
      </c>
      <c r="C2506" s="1">
        <f>IF(C2505+1=Protocol!$V$21,0,C2505+1)</f>
        <v>0</v>
      </c>
      <c r="D2506" s="1">
        <f t="shared" si="95"/>
        <v>3</v>
      </c>
      <c r="E2506" s="1" t="str">
        <f>INDEX(Protocol[Mark],MATCH(C2506,Protocol[Step],0))</f>
        <v>1pfi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210010003</v>
      </c>
      <c r="H2506" s="134">
        <f>Systematic[[#This Row],[SampleVariableLabel]]+100*Systematic[[#This Row],[State]]</f>
        <v>210010003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210</v>
      </c>
      <c r="B2507" s="1">
        <f>IF(C2507=0,IF(B2506=Protocol!$V$20,1,B2506+1),B2506)</f>
        <v>1</v>
      </c>
      <c r="C2507" s="1">
        <f>IF(C2506+1=Protocol!$V$21,0,C2506+1)</f>
        <v>1</v>
      </c>
      <c r="D2507" s="1">
        <f t="shared" si="95"/>
        <v>4</v>
      </c>
      <c r="E2507" s="1" t="str">
        <f>INDEX(Protocol[Mark],MATCH(C2507,Protocol[Step],0))</f>
        <v>1OctM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210010004</v>
      </c>
      <c r="H2507" s="134">
        <f>Systematic[[#This Row],[SampleVariableLabel]]+100*Systematic[[#This Row],[State]]</f>
        <v>210010104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210</v>
      </c>
      <c r="B2508" s="1">
        <f>IF(C2508=0,IF(B2507=Protocol!$V$20,1,B2507+1),B2507)</f>
        <v>1</v>
      </c>
      <c r="C2508" s="1">
        <f>IF(C2507+1=Protocol!$V$21,0,C2507+1)</f>
        <v>2</v>
      </c>
      <c r="D2508" s="1">
        <f t="shared" si="95"/>
        <v>5</v>
      </c>
      <c r="E2508" s="1" t="str">
        <f>INDEX(Protocol[Mark],MATCH(C2508,Protocol[Step],0))</f>
        <v>2D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210010005</v>
      </c>
      <c r="H2508" s="134">
        <f>Systematic[[#This Row],[SampleVariableLabel]]+100*Systematic[[#This Row],[State]]</f>
        <v>210010205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210</v>
      </c>
      <c r="B2509" s="1">
        <f>IF(C2509=0,IF(B2508=Protocol!$V$20,1,B2508+1),B2508)</f>
        <v>1</v>
      </c>
      <c r="C2509" s="1">
        <f>IF(C2508+1=Protocol!$V$21,0,C2508+1)</f>
        <v>3</v>
      </c>
      <c r="D2509" s="1">
        <f t="shared" si="95"/>
        <v>6</v>
      </c>
      <c r="E2509" s="1" t="str">
        <f>INDEX(Protocol[Mark],MATCH(C2509,Protocol[Step],0))</f>
        <v>2c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210010006</v>
      </c>
      <c r="H2509" s="134">
        <f>Systematic[[#This Row],[SampleVariableLabel]]+100*Systematic[[#This Row],[State]]</f>
        <v>210010306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210</v>
      </c>
      <c r="B2510" s="1">
        <f>IF(C2510=0,IF(B2509=Protocol!$V$20,1,B2509+1),B2509)</f>
        <v>1</v>
      </c>
      <c r="C2510" s="1">
        <f>IF(C2509+1=Protocol!$V$21,0,C2509+1)</f>
        <v>4</v>
      </c>
      <c r="D2510" s="1">
        <f t="shared" si="95"/>
        <v>1</v>
      </c>
      <c r="E2510" s="1" t="str">
        <f>INDEX(Protocol[Mark],MATCH(C2510,Protocol[Step],0))</f>
        <v>3P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210010001</v>
      </c>
      <c r="H2510" s="134">
        <f>Systematic[[#This Row],[SampleVariableLabel]]+100*Systematic[[#This Row],[State]]</f>
        <v>210010401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210</v>
      </c>
      <c r="B2511" s="1">
        <f>IF(C2511=0,IF(B2510=Protocol!$V$20,1,B2510+1),B2510)</f>
        <v>1</v>
      </c>
      <c r="C2511" s="1">
        <f>IF(C2510+1=Protocol!$V$21,0,C2510+1)</f>
        <v>5</v>
      </c>
      <c r="D2511" s="1">
        <f t="shared" si="95"/>
        <v>2</v>
      </c>
      <c r="E2511" s="1" t="str">
        <f>INDEX(Protocol[Mark],MATCH(C2511,Protocol[Step],0))</f>
        <v>4S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210010002</v>
      </c>
      <c r="H2511" s="134">
        <f>Systematic[[#This Row],[SampleVariableLabel]]+100*Systematic[[#This Row],[State]]</f>
        <v>210010502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210</v>
      </c>
      <c r="B2512" s="1">
        <f>IF(C2512=0,IF(B2511=Protocol!$V$20,1,B2511+1),B2511)</f>
        <v>1</v>
      </c>
      <c r="C2512" s="1">
        <f>IF(C2511+1=Protocol!$V$21,0,C2511+1)</f>
        <v>6</v>
      </c>
      <c r="D2512" s="1">
        <f t="shared" si="95"/>
        <v>3</v>
      </c>
      <c r="E2512" s="1" t="str">
        <f>INDEX(Protocol[Mark],MATCH(C2512,Protocol[Step],0))</f>
        <v>5U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210010003</v>
      </c>
      <c r="H2512" s="134">
        <f>Systematic[[#This Row],[SampleVariableLabel]]+100*Systematic[[#This Row],[State]]</f>
        <v>210010603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210</v>
      </c>
      <c r="B2513" s="1">
        <f>IF(C2513=0,IF(B2512=Protocol!$V$20,1,B2512+1),B2512)</f>
        <v>1</v>
      </c>
      <c r="C2513" s="1">
        <f>IF(C2512+1=Protocol!$V$21,0,C2512+1)</f>
        <v>7</v>
      </c>
      <c r="D2513" s="1">
        <f t="shared" si="95"/>
        <v>4</v>
      </c>
      <c r="E2513" s="1" t="str">
        <f>INDEX(Protocol[Mark],MATCH(C2513,Protocol[Step],0))</f>
        <v>6Rot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210010004</v>
      </c>
      <c r="H2513" s="134">
        <f>Systematic[[#This Row],[SampleVariableLabel]]+100*Systematic[[#This Row],[State]]</f>
        <v>210010704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211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211010005</v>
      </c>
      <c r="H2514" s="134">
        <f>Systematic[[#This Row],[SampleVariableLabel]]+100*Systematic[[#This Row],[State]]</f>
        <v>211010005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211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1OctM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211010006</v>
      </c>
      <c r="H2515" s="134">
        <f>Systematic[[#This Row],[SampleVariableLabel]]+100*Systematic[[#This Row],[State]]</f>
        <v>211010106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211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211010001</v>
      </c>
      <c r="H2516" s="134">
        <f>Systematic[[#This Row],[SampleVariableLabel]]+100*Systematic[[#This Row],[State]]</f>
        <v>211010201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211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2c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211010002</v>
      </c>
      <c r="H2517" s="134">
        <f>Systematic[[#This Row],[SampleVariableLabel]]+100*Systematic[[#This Row],[State]]</f>
        <v>211010302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211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3P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211010003</v>
      </c>
      <c r="H2518" s="134">
        <f>Systematic[[#This Row],[SampleVariableLabel]]+100*Systematic[[#This Row],[State]]</f>
        <v>211010403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211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4S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211010004</v>
      </c>
      <c r="H2519" s="134">
        <f>Systematic[[#This Row],[SampleVariableLabel]]+100*Systematic[[#This Row],[State]]</f>
        <v>211010504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211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5U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211010005</v>
      </c>
      <c r="H2520" s="134">
        <f>Systematic[[#This Row],[SampleVariableLabel]]+100*Systematic[[#This Row],[State]]</f>
        <v>211010605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211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6Rot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211010006</v>
      </c>
      <c r="H2521" s="134">
        <f>Systematic[[#This Row],[SampleVariableLabel]]+100*Systematic[[#This Row],[State]]</f>
        <v>211010706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212</v>
      </c>
      <c r="B2522" s="1">
        <f>IF(C2522=0,IF(B2521=Protocol!$V$20,1,B2521+1),B2521)</f>
        <v>1</v>
      </c>
      <c r="C2522" s="1">
        <f>IF(C2521+1=Protocol!$V$21,0,C2521+1)</f>
        <v>0</v>
      </c>
      <c r="D2522" s="1">
        <f t="shared" si="95"/>
        <v>1</v>
      </c>
      <c r="E2522" s="1" t="str">
        <f>INDEX(Protocol[Mark],MATCH(C2522,Protocol[Step],0))</f>
        <v>1pfi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212010001</v>
      </c>
      <c r="H2522" s="134">
        <f>Systematic[[#This Row],[SampleVariableLabel]]+100*Systematic[[#This Row],[State]]</f>
        <v>212010001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212</v>
      </c>
      <c r="B2523" s="1">
        <f>IF(C2523=0,IF(B2522=Protocol!$V$20,1,B2522+1),B2522)</f>
        <v>1</v>
      </c>
      <c r="C2523" s="1">
        <f>IF(C2522+1=Protocol!$V$21,0,C2522+1)</f>
        <v>1</v>
      </c>
      <c r="D2523" s="1">
        <f t="shared" si="95"/>
        <v>2</v>
      </c>
      <c r="E2523" s="1" t="str">
        <f>INDEX(Protocol[Mark],MATCH(C2523,Protocol[Step],0))</f>
        <v>1OctM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212010002</v>
      </c>
      <c r="H2523" s="134">
        <f>Systematic[[#This Row],[SampleVariableLabel]]+100*Systematic[[#This Row],[State]]</f>
        <v>212010102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212</v>
      </c>
      <c r="B2524" s="1">
        <f>IF(C2524=0,IF(B2523=Protocol!$V$20,1,B2523+1),B2523)</f>
        <v>1</v>
      </c>
      <c r="C2524" s="1">
        <f>IF(C2523+1=Protocol!$V$21,0,C2523+1)</f>
        <v>2</v>
      </c>
      <c r="D2524" s="1">
        <f t="shared" si="95"/>
        <v>3</v>
      </c>
      <c r="E2524" s="1" t="str">
        <f>INDEX(Protocol[Mark],MATCH(C2524,Protocol[Step],0))</f>
        <v>2D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212010003</v>
      </c>
      <c r="H2524" s="134">
        <f>Systematic[[#This Row],[SampleVariableLabel]]+100*Systematic[[#This Row],[State]]</f>
        <v>212010203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212</v>
      </c>
      <c r="B2525" s="1">
        <f>IF(C2525=0,IF(B2524=Protocol!$V$20,1,B2524+1),B2524)</f>
        <v>1</v>
      </c>
      <c r="C2525" s="1">
        <f>IF(C2524+1=Protocol!$V$21,0,C2524+1)</f>
        <v>3</v>
      </c>
      <c r="D2525" s="1">
        <f t="shared" si="95"/>
        <v>4</v>
      </c>
      <c r="E2525" s="1" t="str">
        <f>INDEX(Protocol[Mark],MATCH(C2525,Protocol[Step],0))</f>
        <v>2c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212010004</v>
      </c>
      <c r="H2525" s="134">
        <f>Systematic[[#This Row],[SampleVariableLabel]]+100*Systematic[[#This Row],[State]]</f>
        <v>212010304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212</v>
      </c>
      <c r="B2526" s="1">
        <f>IF(C2526=0,IF(B2525=Protocol!$V$20,1,B2525+1),B2525)</f>
        <v>1</v>
      </c>
      <c r="C2526" s="1">
        <f>IF(C2525+1=Protocol!$V$21,0,C2525+1)</f>
        <v>4</v>
      </c>
      <c r="D2526" s="1">
        <f t="shared" si="95"/>
        <v>5</v>
      </c>
      <c r="E2526" s="1" t="str">
        <f>INDEX(Protocol[Mark],MATCH(C2526,Protocol[Step],0))</f>
        <v>3P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212010005</v>
      </c>
      <c r="H2526" s="134">
        <f>Systematic[[#This Row],[SampleVariableLabel]]+100*Systematic[[#This Row],[State]]</f>
        <v>212010405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212</v>
      </c>
      <c r="B2527" s="1">
        <f>IF(C2527=0,IF(B2526=Protocol!$V$20,1,B2526+1),B2526)</f>
        <v>1</v>
      </c>
      <c r="C2527" s="1">
        <f>IF(C2526+1=Protocol!$V$21,0,C2526+1)</f>
        <v>5</v>
      </c>
      <c r="D2527" s="1">
        <f t="shared" si="95"/>
        <v>6</v>
      </c>
      <c r="E2527" s="1" t="str">
        <f>INDEX(Protocol[Mark],MATCH(C2527,Protocol[Step],0))</f>
        <v>4S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212010006</v>
      </c>
      <c r="H2527" s="134">
        <f>Systematic[[#This Row],[SampleVariableLabel]]+100*Systematic[[#This Row],[State]]</f>
        <v>212010506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212</v>
      </c>
      <c r="B2528" s="1">
        <f>IF(C2528=0,IF(B2527=Protocol!$V$20,1,B2527+1),B2527)</f>
        <v>1</v>
      </c>
      <c r="C2528" s="1">
        <f>IF(C2527+1=Protocol!$V$21,0,C2527+1)</f>
        <v>6</v>
      </c>
      <c r="D2528" s="1">
        <f t="shared" si="95"/>
        <v>1</v>
      </c>
      <c r="E2528" s="1" t="str">
        <f>INDEX(Protocol[Mark],MATCH(C2528,Protocol[Step],0))</f>
        <v>5U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212010001</v>
      </c>
      <c r="H2528" s="134">
        <f>Systematic[[#This Row],[SampleVariableLabel]]+100*Systematic[[#This Row],[State]]</f>
        <v>212010601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212</v>
      </c>
      <c r="B2529" s="1">
        <f>IF(C2529=0,IF(B2528=Protocol!$V$20,1,B2528+1),B2528)</f>
        <v>1</v>
      </c>
      <c r="C2529" s="1">
        <f>IF(C2528+1=Protocol!$V$21,0,C2528+1)</f>
        <v>7</v>
      </c>
      <c r="D2529" s="1">
        <f t="shared" si="95"/>
        <v>2</v>
      </c>
      <c r="E2529" s="1" t="str">
        <f>INDEX(Protocol[Mark],MATCH(C2529,Protocol[Step],0))</f>
        <v>6Rot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212010002</v>
      </c>
      <c r="H2529" s="134">
        <f>Systematic[[#This Row],[SampleVariableLabel]]+100*Systematic[[#This Row],[State]]</f>
        <v>212010702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213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1pfi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213010003</v>
      </c>
      <c r="H2530" s="134">
        <f>Systematic[[#This Row],[SampleVariableLabel]]+100*Systematic[[#This Row],[State]]</f>
        <v>213010003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213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1OctM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213010004</v>
      </c>
      <c r="H2531" s="134">
        <f>Systematic[[#This Row],[SampleVariableLabel]]+100*Systematic[[#This Row],[State]]</f>
        <v>213010104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213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2D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213010005</v>
      </c>
      <c r="H2532" s="134">
        <f>Systematic[[#This Row],[SampleVariableLabel]]+100*Systematic[[#This Row],[State]]</f>
        <v>213010205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213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2c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213010006</v>
      </c>
      <c r="H2533" s="134">
        <f>Systematic[[#This Row],[SampleVariableLabel]]+100*Systematic[[#This Row],[State]]</f>
        <v>213010306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213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3P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213010001</v>
      </c>
      <c r="H2534" s="134">
        <f>Systematic[[#This Row],[SampleVariableLabel]]+100*Systematic[[#This Row],[State]]</f>
        <v>213010401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213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4S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213010002</v>
      </c>
      <c r="H2535" s="134">
        <f>Systematic[[#This Row],[SampleVariableLabel]]+100*Systematic[[#This Row],[State]]</f>
        <v>213010502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213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5U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213010003</v>
      </c>
      <c r="H2536" s="134">
        <f>Systematic[[#This Row],[SampleVariableLabel]]+100*Systematic[[#This Row],[State]]</f>
        <v>213010603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213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6Rot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213010004</v>
      </c>
      <c r="H2537" s="134">
        <f>Systematic[[#This Row],[SampleVariableLabel]]+100*Systematic[[#This Row],[State]]</f>
        <v>213010704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214</v>
      </c>
      <c r="B2538" s="1">
        <f>IF(C2538=0,IF(B2537=Protocol!$V$20,1,B2537+1),B2537)</f>
        <v>1</v>
      </c>
      <c r="C2538" s="1">
        <f>IF(C2537+1=Protocol!$V$21,0,C2537+1)</f>
        <v>0</v>
      </c>
      <c r="D2538" s="1">
        <f t="shared" si="95"/>
        <v>5</v>
      </c>
      <c r="E2538" s="1" t="str">
        <f>INDEX(Protocol[Mark],MATCH(C2538,Protocol[Step],0))</f>
        <v>1pfi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214010005</v>
      </c>
      <c r="H2538" s="134">
        <f>Systematic[[#This Row],[SampleVariableLabel]]+100*Systematic[[#This Row],[State]]</f>
        <v>214010005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214</v>
      </c>
      <c r="B2539" s="1">
        <f>IF(C2539=0,IF(B2538=Protocol!$V$20,1,B2538+1),B2538)</f>
        <v>1</v>
      </c>
      <c r="C2539" s="1">
        <f>IF(C2538+1=Protocol!$V$21,0,C2538+1)</f>
        <v>1</v>
      </c>
      <c r="D2539" s="1">
        <f t="shared" si="95"/>
        <v>6</v>
      </c>
      <c r="E2539" s="1" t="str">
        <f>INDEX(Protocol[Mark],MATCH(C2539,Protocol[Step],0))</f>
        <v>1OctM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214010006</v>
      </c>
      <c r="H2539" s="134">
        <f>Systematic[[#This Row],[SampleVariableLabel]]+100*Systematic[[#This Row],[State]]</f>
        <v>214010106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214</v>
      </c>
      <c r="B2540" s="1">
        <f>IF(C2540=0,IF(B2539=Protocol!$V$20,1,B2539+1),B2539)</f>
        <v>1</v>
      </c>
      <c r="C2540" s="1">
        <f>IF(C2539+1=Protocol!$V$21,0,C2539+1)</f>
        <v>2</v>
      </c>
      <c r="D2540" s="1">
        <f t="shared" si="95"/>
        <v>1</v>
      </c>
      <c r="E2540" s="1" t="str">
        <f>INDEX(Protocol[Mark],MATCH(C2540,Protocol[Step],0))</f>
        <v>2D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214010001</v>
      </c>
      <c r="H2540" s="134">
        <f>Systematic[[#This Row],[SampleVariableLabel]]+100*Systematic[[#This Row],[State]]</f>
        <v>214010201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214</v>
      </c>
      <c r="B2541" s="1">
        <f>IF(C2541=0,IF(B2540=Protocol!$V$20,1,B2540+1),B2540)</f>
        <v>1</v>
      </c>
      <c r="C2541" s="1">
        <f>IF(C2540+1=Protocol!$V$21,0,C2540+1)</f>
        <v>3</v>
      </c>
      <c r="D2541" s="1">
        <f t="shared" si="95"/>
        <v>2</v>
      </c>
      <c r="E2541" s="1" t="str">
        <f>INDEX(Protocol[Mark],MATCH(C2541,Protocol[Step],0))</f>
        <v>2c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214010002</v>
      </c>
      <c r="H2541" s="134">
        <f>Systematic[[#This Row],[SampleVariableLabel]]+100*Systematic[[#This Row],[State]]</f>
        <v>214010302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214</v>
      </c>
      <c r="B2542" s="1">
        <f>IF(C2542=0,IF(B2541=Protocol!$V$20,1,B2541+1),B2541)</f>
        <v>1</v>
      </c>
      <c r="C2542" s="1">
        <f>IF(C2541+1=Protocol!$V$21,0,C2541+1)</f>
        <v>4</v>
      </c>
      <c r="D2542" s="1">
        <f t="shared" si="95"/>
        <v>3</v>
      </c>
      <c r="E2542" s="1" t="str">
        <f>INDEX(Protocol[Mark],MATCH(C2542,Protocol[Step],0))</f>
        <v>3P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214010003</v>
      </c>
      <c r="H2542" s="134">
        <f>Systematic[[#This Row],[SampleVariableLabel]]+100*Systematic[[#This Row],[State]]</f>
        <v>214010403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214</v>
      </c>
      <c r="B2543" s="1">
        <f>IF(C2543=0,IF(B2542=Protocol!$V$20,1,B2542+1),B2542)</f>
        <v>1</v>
      </c>
      <c r="C2543" s="1">
        <f>IF(C2542+1=Protocol!$V$21,0,C2542+1)</f>
        <v>5</v>
      </c>
      <c r="D2543" s="1">
        <f t="shared" si="95"/>
        <v>4</v>
      </c>
      <c r="E2543" s="1" t="str">
        <f>INDEX(Protocol[Mark],MATCH(C2543,Protocol[Step],0))</f>
        <v>4S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214010004</v>
      </c>
      <c r="H2543" s="134">
        <f>Systematic[[#This Row],[SampleVariableLabel]]+100*Systematic[[#This Row],[State]]</f>
        <v>214010504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214</v>
      </c>
      <c r="B2544" s="1">
        <f>IF(C2544=0,IF(B2543=Protocol!$V$20,1,B2543+1),B2543)</f>
        <v>1</v>
      </c>
      <c r="C2544" s="1">
        <f>IF(C2543+1=Protocol!$V$21,0,C2543+1)</f>
        <v>6</v>
      </c>
      <c r="D2544" s="1">
        <f t="shared" si="95"/>
        <v>5</v>
      </c>
      <c r="E2544" s="1" t="str">
        <f>INDEX(Protocol[Mark],MATCH(C2544,Protocol[Step],0))</f>
        <v>5U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214010005</v>
      </c>
      <c r="H2544" s="134">
        <f>Systematic[[#This Row],[SampleVariableLabel]]+100*Systematic[[#This Row],[State]]</f>
        <v>214010605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214</v>
      </c>
      <c r="B2545" s="1">
        <f>IF(C2545=0,IF(B2544=Protocol!$V$20,1,B2544+1),B2544)</f>
        <v>1</v>
      </c>
      <c r="C2545" s="1">
        <f>IF(C2544+1=Protocol!$V$21,0,C2544+1)</f>
        <v>7</v>
      </c>
      <c r="D2545" s="1">
        <f t="shared" si="95"/>
        <v>6</v>
      </c>
      <c r="E2545" s="1" t="str">
        <f>INDEX(Protocol[Mark],MATCH(C2545,Protocol[Step],0))</f>
        <v>6Rot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214010006</v>
      </c>
      <c r="H2545" s="134">
        <f>Systematic[[#This Row],[SampleVariableLabel]]+100*Systematic[[#This Row],[State]]</f>
        <v>214010706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215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1pfi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215010001</v>
      </c>
      <c r="H2546" s="134">
        <f>Systematic[[#This Row],[SampleVariableLabel]]+100*Systematic[[#This Row],[State]]</f>
        <v>215010001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215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1OctM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215010002</v>
      </c>
      <c r="H2547" s="134">
        <f>Systematic[[#This Row],[SampleVariableLabel]]+100*Systematic[[#This Row],[State]]</f>
        <v>215010102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215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2D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215010003</v>
      </c>
      <c r="H2548" s="134">
        <f>Systematic[[#This Row],[SampleVariableLabel]]+100*Systematic[[#This Row],[State]]</f>
        <v>215010203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215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2c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215010004</v>
      </c>
      <c r="H2549" s="134">
        <f>Systematic[[#This Row],[SampleVariableLabel]]+100*Systematic[[#This Row],[State]]</f>
        <v>215010304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215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3P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215010005</v>
      </c>
      <c r="H2550" s="134">
        <f>Systematic[[#This Row],[SampleVariableLabel]]+100*Systematic[[#This Row],[State]]</f>
        <v>215010405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215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4S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215010006</v>
      </c>
      <c r="H2551" s="134">
        <f>Systematic[[#This Row],[SampleVariableLabel]]+100*Systematic[[#This Row],[State]]</f>
        <v>215010506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215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5U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215010001</v>
      </c>
      <c r="H2552" s="134">
        <f>Systematic[[#This Row],[SampleVariableLabel]]+100*Systematic[[#This Row],[State]]</f>
        <v>215010601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215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6Rot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215010002</v>
      </c>
      <c r="H2553" s="134">
        <f>Systematic[[#This Row],[SampleVariableLabel]]+100*Systematic[[#This Row],[State]]</f>
        <v>215010702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216</v>
      </c>
      <c r="B2554" s="1">
        <f>IF(C2554=0,IF(B2553=Protocol!$V$20,1,B2553+1),B2553)</f>
        <v>1</v>
      </c>
      <c r="C2554" s="1">
        <f>IF(C2553+1=Protocol!$V$21,0,C2553+1)</f>
        <v>0</v>
      </c>
      <c r="D2554" s="1">
        <f t="shared" si="95"/>
        <v>3</v>
      </c>
      <c r="E2554" s="1" t="str">
        <f>INDEX(Protocol[Mark],MATCH(C2554,Protocol[Step],0))</f>
        <v>1pfi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216010003</v>
      </c>
      <c r="H2554" s="134">
        <f>Systematic[[#This Row],[SampleVariableLabel]]+100*Systematic[[#This Row],[State]]</f>
        <v>216010003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216</v>
      </c>
      <c r="B2555" s="1">
        <f>IF(C2555=0,IF(B2554=Protocol!$V$20,1,B2554+1),B2554)</f>
        <v>1</v>
      </c>
      <c r="C2555" s="1">
        <f>IF(C2554+1=Protocol!$V$21,0,C2554+1)</f>
        <v>1</v>
      </c>
      <c r="D2555" s="1">
        <f t="shared" si="95"/>
        <v>4</v>
      </c>
      <c r="E2555" s="1" t="str">
        <f>INDEX(Protocol[Mark],MATCH(C2555,Protocol[Step],0))</f>
        <v>1OctM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216010004</v>
      </c>
      <c r="H2555" s="134">
        <f>Systematic[[#This Row],[SampleVariableLabel]]+100*Systematic[[#This Row],[State]]</f>
        <v>216010104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216</v>
      </c>
      <c r="B2556" s="1">
        <f>IF(C2556=0,IF(B2555=Protocol!$V$20,1,B2555+1),B2555)</f>
        <v>1</v>
      </c>
      <c r="C2556" s="1">
        <f>IF(C2555+1=Protocol!$V$21,0,C2555+1)</f>
        <v>2</v>
      </c>
      <c r="D2556" s="1">
        <f t="shared" si="95"/>
        <v>5</v>
      </c>
      <c r="E2556" s="1" t="str">
        <f>INDEX(Protocol[Mark],MATCH(C2556,Protocol[Step],0))</f>
        <v>2D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216010005</v>
      </c>
      <c r="H2556" s="134">
        <f>Systematic[[#This Row],[SampleVariableLabel]]+100*Systematic[[#This Row],[State]]</f>
        <v>216010205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216</v>
      </c>
      <c r="B2557" s="1">
        <f>IF(C2557=0,IF(B2556=Protocol!$V$20,1,B2556+1),B2556)</f>
        <v>1</v>
      </c>
      <c r="C2557" s="1">
        <f>IF(C2556+1=Protocol!$V$21,0,C2556+1)</f>
        <v>3</v>
      </c>
      <c r="D2557" s="1">
        <f t="shared" si="95"/>
        <v>6</v>
      </c>
      <c r="E2557" s="1" t="str">
        <f>INDEX(Protocol[Mark],MATCH(C2557,Protocol[Step],0))</f>
        <v>2c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216010006</v>
      </c>
      <c r="H2557" s="134">
        <f>Systematic[[#This Row],[SampleVariableLabel]]+100*Systematic[[#This Row],[State]]</f>
        <v>216010306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216</v>
      </c>
      <c r="B2558" s="1">
        <f>IF(C2558=0,IF(B2557=Protocol!$V$20,1,B2557+1),B2557)</f>
        <v>1</v>
      </c>
      <c r="C2558" s="1">
        <f>IF(C2557+1=Protocol!$V$21,0,C2557+1)</f>
        <v>4</v>
      </c>
      <c r="D2558" s="1">
        <f t="shared" si="95"/>
        <v>1</v>
      </c>
      <c r="E2558" s="1" t="str">
        <f>INDEX(Protocol[Mark],MATCH(C2558,Protocol[Step],0))</f>
        <v>3P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216010001</v>
      </c>
      <c r="H2558" s="134">
        <f>Systematic[[#This Row],[SampleVariableLabel]]+100*Systematic[[#This Row],[State]]</f>
        <v>216010401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216</v>
      </c>
      <c r="B2559" s="1">
        <f>IF(C2559=0,IF(B2558=Protocol!$V$20,1,B2558+1),B2558)</f>
        <v>1</v>
      </c>
      <c r="C2559" s="1">
        <f>IF(C2558+1=Protocol!$V$21,0,C2558+1)</f>
        <v>5</v>
      </c>
      <c r="D2559" s="1">
        <f t="shared" si="95"/>
        <v>2</v>
      </c>
      <c r="E2559" s="1" t="str">
        <f>INDEX(Protocol[Mark],MATCH(C2559,Protocol[Step],0))</f>
        <v>4S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216010002</v>
      </c>
      <c r="H2559" s="134">
        <f>Systematic[[#This Row],[SampleVariableLabel]]+100*Systematic[[#This Row],[State]]</f>
        <v>216010502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216</v>
      </c>
      <c r="B2560" s="1">
        <f>IF(C2560=0,IF(B2559=Protocol!$V$20,1,B2559+1),B2559)</f>
        <v>1</v>
      </c>
      <c r="C2560" s="1">
        <f>IF(C2559+1=Protocol!$V$21,0,C2559+1)</f>
        <v>6</v>
      </c>
      <c r="D2560" s="1">
        <f t="shared" si="95"/>
        <v>3</v>
      </c>
      <c r="E2560" s="1" t="str">
        <f>INDEX(Protocol[Mark],MATCH(C2560,Protocol[Step],0))</f>
        <v>5U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216010003</v>
      </c>
      <c r="H2560" s="134">
        <f>Systematic[[#This Row],[SampleVariableLabel]]+100*Systematic[[#This Row],[State]]</f>
        <v>216010603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216</v>
      </c>
      <c r="B2561" s="1">
        <f>IF(C2561=0,IF(B2560=Protocol!$V$20,1,B2560+1),B2560)</f>
        <v>1</v>
      </c>
      <c r="C2561" s="1">
        <f>IF(C2560+1=Protocol!$V$21,0,C2560+1)</f>
        <v>7</v>
      </c>
      <c r="D2561" s="1">
        <f t="shared" si="95"/>
        <v>4</v>
      </c>
      <c r="E2561" s="1" t="str">
        <f>INDEX(Protocol[Mark],MATCH(C2561,Protocol[Step],0))</f>
        <v>6Rot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216010004</v>
      </c>
      <c r="H2561" s="134">
        <f>Systematic[[#This Row],[SampleVariableLabel]]+100*Systematic[[#This Row],[State]]</f>
        <v>216010704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217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1pfi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217010005</v>
      </c>
      <c r="H2562" s="134">
        <f>Systematic[[#This Row],[SampleVariableLabel]]+100*Systematic[[#This Row],[State]]</f>
        <v>217010005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217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1OctM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217010006</v>
      </c>
      <c r="H2563" s="134">
        <f>Systematic[[#This Row],[SampleVariableLabel]]+100*Systematic[[#This Row],[State]]</f>
        <v>217010106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217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2D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217010001</v>
      </c>
      <c r="H2564" s="134">
        <f>Systematic[[#This Row],[SampleVariableLabel]]+100*Systematic[[#This Row],[State]]</f>
        <v>217010201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217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2c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217010002</v>
      </c>
      <c r="H2565" s="134">
        <f>Systematic[[#This Row],[SampleVariableLabel]]+100*Systematic[[#This Row],[State]]</f>
        <v>217010302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217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3P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217010003</v>
      </c>
      <c r="H2566" s="134">
        <f>Systematic[[#This Row],[SampleVariableLabel]]+100*Systematic[[#This Row],[State]]</f>
        <v>217010403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217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4S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217010004</v>
      </c>
      <c r="H2567" s="134">
        <f>Systematic[[#This Row],[SampleVariableLabel]]+100*Systematic[[#This Row],[State]]</f>
        <v>217010504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217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5U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217010005</v>
      </c>
      <c r="H2568" s="134">
        <f>Systematic[[#This Row],[SampleVariableLabel]]+100*Systematic[[#This Row],[State]]</f>
        <v>217010605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217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6Rot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217010006</v>
      </c>
      <c r="H2569" s="134">
        <f>Systematic[[#This Row],[SampleVariableLabel]]+100*Systematic[[#This Row],[State]]</f>
        <v>217010706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218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1pfi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218010001</v>
      </c>
      <c r="H2570" s="134">
        <f>Systematic[[#This Row],[SampleVariableLabel]]+100*Systematic[[#This Row],[State]]</f>
        <v>218010001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218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1OctM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218010002</v>
      </c>
      <c r="H2571" s="134">
        <f>Systematic[[#This Row],[SampleVariableLabel]]+100*Systematic[[#This Row],[State]]</f>
        <v>218010102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218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2D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218010003</v>
      </c>
      <c r="H2572" s="134">
        <f>Systematic[[#This Row],[SampleVariableLabel]]+100*Systematic[[#This Row],[State]]</f>
        <v>218010203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218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2c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218010004</v>
      </c>
      <c r="H2573" s="134">
        <f>Systematic[[#This Row],[SampleVariableLabel]]+100*Systematic[[#This Row],[State]]</f>
        <v>218010304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218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3P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218010005</v>
      </c>
      <c r="H2574" s="134">
        <f>Systematic[[#This Row],[SampleVariableLabel]]+100*Systematic[[#This Row],[State]]</f>
        <v>218010405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218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4S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218010006</v>
      </c>
      <c r="H2575" s="134">
        <f>Systematic[[#This Row],[SampleVariableLabel]]+100*Systematic[[#This Row],[State]]</f>
        <v>218010506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218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5U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218010001</v>
      </c>
      <c r="H2576" s="134">
        <f>Systematic[[#This Row],[SampleVariableLabel]]+100*Systematic[[#This Row],[State]]</f>
        <v>218010601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218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6Rot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218010002</v>
      </c>
      <c r="H2577" s="134">
        <f>Systematic[[#This Row],[SampleVariableLabel]]+100*Systematic[[#This Row],[State]]</f>
        <v>218010702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219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1pfi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219010003</v>
      </c>
      <c r="H2578" s="134">
        <f>Systematic[[#This Row],[SampleVariableLabel]]+100*Systematic[[#This Row],[State]]</f>
        <v>219010003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219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1OctM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219010004</v>
      </c>
      <c r="H2579" s="134">
        <f>Systematic[[#This Row],[SampleVariableLabel]]+100*Systematic[[#This Row],[State]]</f>
        <v>219010104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219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2D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219010005</v>
      </c>
      <c r="H2580" s="134">
        <f>Systematic[[#This Row],[SampleVariableLabel]]+100*Systematic[[#This Row],[State]]</f>
        <v>219010205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219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2c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219010006</v>
      </c>
      <c r="H2581" s="134">
        <f>Systematic[[#This Row],[SampleVariableLabel]]+100*Systematic[[#This Row],[State]]</f>
        <v>219010306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219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3P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219010001</v>
      </c>
      <c r="H2582" s="134">
        <f>Systematic[[#This Row],[SampleVariableLabel]]+100*Systematic[[#This Row],[State]]</f>
        <v>219010401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219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4S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219010002</v>
      </c>
      <c r="H2583" s="134">
        <f>Systematic[[#This Row],[SampleVariableLabel]]+100*Systematic[[#This Row],[State]]</f>
        <v>219010502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219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5U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219010003</v>
      </c>
      <c r="H2584" s="134">
        <f>Systematic[[#This Row],[SampleVariableLabel]]+100*Systematic[[#This Row],[State]]</f>
        <v>219010603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219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6Rot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219010004</v>
      </c>
      <c r="H2585" s="134">
        <f>Systematic[[#This Row],[SampleVariableLabel]]+100*Systematic[[#This Row],[State]]</f>
        <v>219010704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220</v>
      </c>
      <c r="B2586" s="1">
        <f>IF(C2586=0,IF(B2585=Protocol!$V$20,1,B2585+1),B2585)</f>
        <v>1</v>
      </c>
      <c r="C2586" s="1">
        <f>IF(C2585+1=Protocol!$V$21,0,C2585+1)</f>
        <v>0</v>
      </c>
      <c r="D2586" s="1">
        <f t="shared" si="97"/>
        <v>5</v>
      </c>
      <c r="E2586" s="1" t="str">
        <f>INDEX(Protocol[Mark],MATCH(C2586,Protocol[Step],0))</f>
        <v>1pfi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220010005</v>
      </c>
      <c r="H2586" s="134">
        <f>Systematic[[#This Row],[SampleVariableLabel]]+100*Systematic[[#This Row],[State]]</f>
        <v>220010005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220</v>
      </c>
      <c r="B2587" s="1">
        <f>IF(C2587=0,IF(B2586=Protocol!$V$20,1,B2586+1),B2586)</f>
        <v>1</v>
      </c>
      <c r="C2587" s="1">
        <f>IF(C2586+1=Protocol!$V$21,0,C2586+1)</f>
        <v>1</v>
      </c>
      <c r="D2587" s="1">
        <f t="shared" si="97"/>
        <v>6</v>
      </c>
      <c r="E2587" s="1" t="str">
        <f>INDEX(Protocol[Mark],MATCH(C2587,Protocol[Step],0))</f>
        <v>1OctM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220010006</v>
      </c>
      <c r="H2587" s="134">
        <f>Systematic[[#This Row],[SampleVariableLabel]]+100*Systematic[[#This Row],[State]]</f>
        <v>220010106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220</v>
      </c>
      <c r="B2588" s="1">
        <f>IF(C2588=0,IF(B2587=Protocol!$V$20,1,B2587+1),B2587)</f>
        <v>1</v>
      </c>
      <c r="C2588" s="1">
        <f>IF(C2587+1=Protocol!$V$21,0,C2587+1)</f>
        <v>2</v>
      </c>
      <c r="D2588" s="1">
        <f t="shared" si="97"/>
        <v>1</v>
      </c>
      <c r="E2588" s="1" t="str">
        <f>INDEX(Protocol[Mark],MATCH(C2588,Protocol[Step],0))</f>
        <v>2D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220010001</v>
      </c>
      <c r="H2588" s="134">
        <f>Systematic[[#This Row],[SampleVariableLabel]]+100*Systematic[[#This Row],[State]]</f>
        <v>220010201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220</v>
      </c>
      <c r="B2589" s="1">
        <f>IF(C2589=0,IF(B2588=Protocol!$V$20,1,B2588+1),B2588)</f>
        <v>1</v>
      </c>
      <c r="C2589" s="1">
        <f>IF(C2588+1=Protocol!$V$21,0,C2588+1)</f>
        <v>3</v>
      </c>
      <c r="D2589" s="1">
        <f t="shared" si="97"/>
        <v>2</v>
      </c>
      <c r="E2589" s="1" t="str">
        <f>INDEX(Protocol[Mark],MATCH(C2589,Protocol[Step],0))</f>
        <v>2c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220010002</v>
      </c>
      <c r="H2589" s="134">
        <f>Systematic[[#This Row],[SampleVariableLabel]]+100*Systematic[[#This Row],[State]]</f>
        <v>220010302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220</v>
      </c>
      <c r="B2590" s="1">
        <f>IF(C2590=0,IF(B2589=Protocol!$V$20,1,B2589+1),B2589)</f>
        <v>1</v>
      </c>
      <c r="C2590" s="1">
        <f>IF(C2589+1=Protocol!$V$21,0,C2589+1)</f>
        <v>4</v>
      </c>
      <c r="D2590" s="1">
        <f t="shared" si="97"/>
        <v>3</v>
      </c>
      <c r="E2590" s="1" t="str">
        <f>INDEX(Protocol[Mark],MATCH(C2590,Protocol[Step],0))</f>
        <v>3P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220010003</v>
      </c>
      <c r="H2590" s="134">
        <f>Systematic[[#This Row],[SampleVariableLabel]]+100*Systematic[[#This Row],[State]]</f>
        <v>220010403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220</v>
      </c>
      <c r="B2591" s="1">
        <f>IF(C2591=0,IF(B2590=Protocol!$V$20,1,B2590+1),B2590)</f>
        <v>1</v>
      </c>
      <c r="C2591" s="1">
        <f>IF(C2590+1=Protocol!$V$21,0,C2590+1)</f>
        <v>5</v>
      </c>
      <c r="D2591" s="1">
        <f t="shared" si="97"/>
        <v>4</v>
      </c>
      <c r="E2591" s="1" t="str">
        <f>INDEX(Protocol[Mark],MATCH(C2591,Protocol[Step],0))</f>
        <v>4S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220010004</v>
      </c>
      <c r="H2591" s="134">
        <f>Systematic[[#This Row],[SampleVariableLabel]]+100*Systematic[[#This Row],[State]]</f>
        <v>220010504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220</v>
      </c>
      <c r="B2592" s="1">
        <f>IF(C2592=0,IF(B2591=Protocol!$V$20,1,B2591+1),B2591)</f>
        <v>1</v>
      </c>
      <c r="C2592" s="1">
        <f>IF(C2591+1=Protocol!$V$21,0,C2591+1)</f>
        <v>6</v>
      </c>
      <c r="D2592" s="1">
        <f t="shared" si="97"/>
        <v>5</v>
      </c>
      <c r="E2592" s="1" t="str">
        <f>INDEX(Protocol[Mark],MATCH(C2592,Protocol[Step],0))</f>
        <v>5U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220010005</v>
      </c>
      <c r="H2592" s="134">
        <f>Systematic[[#This Row],[SampleVariableLabel]]+100*Systematic[[#This Row],[State]]</f>
        <v>220010605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220</v>
      </c>
      <c r="B2593" s="1">
        <f>IF(C2593=0,IF(B2592=Protocol!$V$20,1,B2592+1),B2592)</f>
        <v>1</v>
      </c>
      <c r="C2593" s="1">
        <f>IF(C2592+1=Protocol!$V$21,0,C2592+1)</f>
        <v>7</v>
      </c>
      <c r="D2593" s="1">
        <f t="shared" si="97"/>
        <v>6</v>
      </c>
      <c r="E2593" s="1" t="str">
        <f>INDEX(Protocol[Mark],MATCH(C2593,Protocol[Step],0))</f>
        <v>6Rot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220010006</v>
      </c>
      <c r="H2593" s="134">
        <f>Systematic[[#This Row],[SampleVariableLabel]]+100*Systematic[[#This Row],[State]]</f>
        <v>220010706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221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1pfi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221010001</v>
      </c>
      <c r="H2594" s="134">
        <f>Systematic[[#This Row],[SampleVariableLabel]]+100*Systematic[[#This Row],[State]]</f>
        <v>221010001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221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1OctM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221010002</v>
      </c>
      <c r="H2595" s="134">
        <f>Systematic[[#This Row],[SampleVariableLabel]]+100*Systematic[[#This Row],[State]]</f>
        <v>221010102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221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221010003</v>
      </c>
      <c r="H2596" s="134">
        <f>Systematic[[#This Row],[SampleVariableLabel]]+100*Systematic[[#This Row],[State]]</f>
        <v>221010203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221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2c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221010004</v>
      </c>
      <c r="H2597" s="134">
        <f>Systematic[[#This Row],[SampleVariableLabel]]+100*Systematic[[#This Row],[State]]</f>
        <v>221010304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221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3P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221010005</v>
      </c>
      <c r="H2598" s="134">
        <f>Systematic[[#This Row],[SampleVariableLabel]]+100*Systematic[[#This Row],[State]]</f>
        <v>221010405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221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4S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221010006</v>
      </c>
      <c r="H2599" s="134">
        <f>Systematic[[#This Row],[SampleVariableLabel]]+100*Systematic[[#This Row],[State]]</f>
        <v>221010506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221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5U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221010001</v>
      </c>
      <c r="H2600" s="134">
        <f>Systematic[[#This Row],[SampleVariableLabel]]+100*Systematic[[#This Row],[State]]</f>
        <v>221010601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221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6Rot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221010002</v>
      </c>
      <c r="H2601" s="134">
        <f>Systematic[[#This Row],[SampleVariableLabel]]+100*Systematic[[#This Row],[State]]</f>
        <v>221010702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222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1pfi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222010003</v>
      </c>
      <c r="H2602" s="134">
        <f>Systematic[[#This Row],[SampleVariableLabel]]+100*Systematic[[#This Row],[State]]</f>
        <v>222010003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222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1OctM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222010004</v>
      </c>
      <c r="H2603" s="134">
        <f>Systematic[[#This Row],[SampleVariableLabel]]+100*Systematic[[#This Row],[State]]</f>
        <v>222010104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222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222010005</v>
      </c>
      <c r="H2604" s="134">
        <f>Systematic[[#This Row],[SampleVariableLabel]]+100*Systematic[[#This Row],[State]]</f>
        <v>222010205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222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222010006</v>
      </c>
      <c r="H2605" s="134">
        <f>Systematic[[#This Row],[SampleVariableLabel]]+100*Systematic[[#This Row],[State]]</f>
        <v>222010306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222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3P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222010001</v>
      </c>
      <c r="H2606" s="134">
        <f>Systematic[[#This Row],[SampleVariableLabel]]+100*Systematic[[#This Row],[State]]</f>
        <v>222010401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222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4S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222010002</v>
      </c>
      <c r="H2607" s="134">
        <f>Systematic[[#This Row],[SampleVariableLabel]]+100*Systematic[[#This Row],[State]]</f>
        <v>222010502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222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5U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222010003</v>
      </c>
      <c r="H2608" s="134">
        <f>Systematic[[#This Row],[SampleVariableLabel]]+100*Systematic[[#This Row],[State]]</f>
        <v>222010603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222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6Rot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222010004</v>
      </c>
      <c r="H2609" s="134">
        <f>Systematic[[#This Row],[SampleVariableLabel]]+100*Systematic[[#This Row],[State]]</f>
        <v>222010704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223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1pfi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223010005</v>
      </c>
      <c r="H2610" s="134">
        <f>Systematic[[#This Row],[SampleVariableLabel]]+100*Systematic[[#This Row],[State]]</f>
        <v>223010005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223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1OctM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223010006</v>
      </c>
      <c r="H2611" s="134">
        <f>Systematic[[#This Row],[SampleVariableLabel]]+100*Systematic[[#This Row],[State]]</f>
        <v>223010106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223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2D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223010001</v>
      </c>
      <c r="H2612" s="134">
        <f>Systematic[[#This Row],[SampleVariableLabel]]+100*Systematic[[#This Row],[State]]</f>
        <v>223010201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223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2c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223010002</v>
      </c>
      <c r="H2613" s="134">
        <f>Systematic[[#This Row],[SampleVariableLabel]]+100*Systematic[[#This Row],[State]]</f>
        <v>223010302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223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3P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223010003</v>
      </c>
      <c r="H2614" s="134">
        <f>Systematic[[#This Row],[SampleVariableLabel]]+100*Systematic[[#This Row],[State]]</f>
        <v>223010403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223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4S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223010004</v>
      </c>
      <c r="H2615" s="134">
        <f>Systematic[[#This Row],[SampleVariableLabel]]+100*Systematic[[#This Row],[State]]</f>
        <v>223010504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223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5U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223010005</v>
      </c>
      <c r="H2616" s="134">
        <f>Systematic[[#This Row],[SampleVariableLabel]]+100*Systematic[[#This Row],[State]]</f>
        <v>223010605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223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6Rot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223010006</v>
      </c>
      <c r="H2617" s="134">
        <f>Systematic[[#This Row],[SampleVariableLabel]]+100*Systematic[[#This Row],[State]]</f>
        <v>223010706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224</v>
      </c>
      <c r="B2618" s="1">
        <f>IF(C2618=0,IF(B2617=Protocol!$V$20,1,B2617+1),B2617)</f>
        <v>1</v>
      </c>
      <c r="C2618" s="1">
        <f>IF(C2617+1=Protocol!$V$21,0,C2617+1)</f>
        <v>0</v>
      </c>
      <c r="D2618" s="1">
        <f t="shared" si="97"/>
        <v>1</v>
      </c>
      <c r="E2618" s="1" t="str">
        <f>INDEX(Protocol[Mark],MATCH(C2618,Protocol[Step],0))</f>
        <v>1pfi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224010001</v>
      </c>
      <c r="H2618" s="134">
        <f>Systematic[[#This Row],[SampleVariableLabel]]+100*Systematic[[#This Row],[State]]</f>
        <v>224010001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224</v>
      </c>
      <c r="B2619" s="1">
        <f>IF(C2619=0,IF(B2618=Protocol!$V$20,1,B2618+1),B2618)</f>
        <v>1</v>
      </c>
      <c r="C2619" s="1">
        <f>IF(C2618+1=Protocol!$V$21,0,C2618+1)</f>
        <v>1</v>
      </c>
      <c r="D2619" s="1">
        <f t="shared" si="97"/>
        <v>2</v>
      </c>
      <c r="E2619" s="1" t="str">
        <f>INDEX(Protocol[Mark],MATCH(C2619,Protocol[Step],0))</f>
        <v>1OctM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224010002</v>
      </c>
      <c r="H2619" s="134">
        <f>Systematic[[#This Row],[SampleVariableLabel]]+100*Systematic[[#This Row],[State]]</f>
        <v>224010102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224</v>
      </c>
      <c r="B2620" s="1">
        <f>IF(C2620=0,IF(B2619=Protocol!$V$20,1,B2619+1),B2619)</f>
        <v>1</v>
      </c>
      <c r="C2620" s="1">
        <f>IF(C2619+1=Protocol!$V$21,0,C2619+1)</f>
        <v>2</v>
      </c>
      <c r="D2620" s="1">
        <f t="shared" si="97"/>
        <v>3</v>
      </c>
      <c r="E2620" s="1" t="str">
        <f>INDEX(Protocol[Mark],MATCH(C2620,Protocol[Step],0))</f>
        <v>2D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224010003</v>
      </c>
      <c r="H2620" s="134">
        <f>Systematic[[#This Row],[SampleVariableLabel]]+100*Systematic[[#This Row],[State]]</f>
        <v>224010203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224</v>
      </c>
      <c r="B2621" s="1">
        <f>IF(C2621=0,IF(B2620=Protocol!$V$20,1,B2620+1),B2620)</f>
        <v>1</v>
      </c>
      <c r="C2621" s="1">
        <f>IF(C2620+1=Protocol!$V$21,0,C2620+1)</f>
        <v>3</v>
      </c>
      <c r="D2621" s="1">
        <f t="shared" si="97"/>
        <v>4</v>
      </c>
      <c r="E2621" s="1" t="str">
        <f>INDEX(Protocol[Mark],MATCH(C2621,Protocol[Step],0))</f>
        <v>2c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224010004</v>
      </c>
      <c r="H2621" s="134">
        <f>Systematic[[#This Row],[SampleVariableLabel]]+100*Systematic[[#This Row],[State]]</f>
        <v>224010304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224</v>
      </c>
      <c r="B2622" s="1">
        <f>IF(C2622=0,IF(B2621=Protocol!$V$20,1,B2621+1),B2621)</f>
        <v>1</v>
      </c>
      <c r="C2622" s="1">
        <f>IF(C2621+1=Protocol!$V$21,0,C2621+1)</f>
        <v>4</v>
      </c>
      <c r="D2622" s="1">
        <f t="shared" si="97"/>
        <v>5</v>
      </c>
      <c r="E2622" s="1" t="str">
        <f>INDEX(Protocol[Mark],MATCH(C2622,Protocol[Step],0))</f>
        <v>3P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224010005</v>
      </c>
      <c r="H2622" s="134">
        <f>Systematic[[#This Row],[SampleVariableLabel]]+100*Systematic[[#This Row],[State]]</f>
        <v>224010405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224</v>
      </c>
      <c r="B2623" s="1">
        <f>IF(C2623=0,IF(B2622=Protocol!$V$20,1,B2622+1),B2622)</f>
        <v>1</v>
      </c>
      <c r="C2623" s="1">
        <f>IF(C2622+1=Protocol!$V$21,0,C2622+1)</f>
        <v>5</v>
      </c>
      <c r="D2623" s="1">
        <f t="shared" si="97"/>
        <v>6</v>
      </c>
      <c r="E2623" s="1" t="str">
        <f>INDEX(Protocol[Mark],MATCH(C2623,Protocol[Step],0))</f>
        <v>4S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224010006</v>
      </c>
      <c r="H2623" s="134">
        <f>Systematic[[#This Row],[SampleVariableLabel]]+100*Systematic[[#This Row],[State]]</f>
        <v>224010506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224</v>
      </c>
      <c r="B2624" s="1">
        <f>IF(C2624=0,IF(B2623=Protocol!$V$20,1,B2623+1),B2623)</f>
        <v>1</v>
      </c>
      <c r="C2624" s="1">
        <f>IF(C2623+1=Protocol!$V$21,0,C2623+1)</f>
        <v>6</v>
      </c>
      <c r="D2624" s="1">
        <f t="shared" si="97"/>
        <v>1</v>
      </c>
      <c r="E2624" s="1" t="str">
        <f>INDEX(Protocol[Mark],MATCH(C2624,Protocol[Step],0))</f>
        <v>5U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224010001</v>
      </c>
      <c r="H2624" s="134">
        <f>Systematic[[#This Row],[SampleVariableLabel]]+100*Systematic[[#This Row],[State]]</f>
        <v>224010601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224</v>
      </c>
      <c r="B2625" s="1">
        <f>IF(C2625=0,IF(B2624=Protocol!$V$20,1,B2624+1),B2624)</f>
        <v>1</v>
      </c>
      <c r="C2625" s="1">
        <f>IF(C2624+1=Protocol!$V$21,0,C2624+1)</f>
        <v>7</v>
      </c>
      <c r="D2625" s="1">
        <f t="shared" si="97"/>
        <v>2</v>
      </c>
      <c r="E2625" s="1" t="str">
        <f>INDEX(Protocol[Mark],MATCH(C2625,Protocol[Step],0))</f>
        <v>6Rot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224010002</v>
      </c>
      <c r="H2625" s="134">
        <f>Systematic[[#This Row],[SampleVariableLabel]]+100*Systematic[[#This Row],[State]]</f>
        <v>224010702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225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1pfi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225010003</v>
      </c>
      <c r="H2626" s="134">
        <f>Systematic[[#This Row],[SampleVariableLabel]]+100*Systematic[[#This Row],[State]]</f>
        <v>225010003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225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1OctM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225010004</v>
      </c>
      <c r="H2627" s="134">
        <f>Systematic[[#This Row],[SampleVariableLabel]]+100*Systematic[[#This Row],[State]]</f>
        <v>225010104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225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2D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225010005</v>
      </c>
      <c r="H2628" s="134">
        <f>Systematic[[#This Row],[SampleVariableLabel]]+100*Systematic[[#This Row],[State]]</f>
        <v>225010205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225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2c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225010006</v>
      </c>
      <c r="H2629" s="134">
        <f>Systematic[[#This Row],[SampleVariableLabel]]+100*Systematic[[#This Row],[State]]</f>
        <v>225010306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225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3P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225010001</v>
      </c>
      <c r="H2630" s="134">
        <f>Systematic[[#This Row],[SampleVariableLabel]]+100*Systematic[[#This Row],[State]]</f>
        <v>225010401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225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4S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225010002</v>
      </c>
      <c r="H2631" s="134">
        <f>Systematic[[#This Row],[SampleVariableLabel]]+100*Systematic[[#This Row],[State]]</f>
        <v>225010502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225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5U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225010003</v>
      </c>
      <c r="H2632" s="134">
        <f>Systematic[[#This Row],[SampleVariableLabel]]+100*Systematic[[#This Row],[State]]</f>
        <v>225010603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225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6Rot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225010004</v>
      </c>
      <c r="H2633" s="134">
        <f>Systematic[[#This Row],[SampleVariableLabel]]+100*Systematic[[#This Row],[State]]</f>
        <v>225010704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226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1pfi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226010005</v>
      </c>
      <c r="H2634" s="134">
        <f>Systematic[[#This Row],[SampleVariableLabel]]+100*Systematic[[#This Row],[State]]</f>
        <v>226010005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226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1OctM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226010006</v>
      </c>
      <c r="H2635" s="134">
        <f>Systematic[[#This Row],[SampleVariableLabel]]+100*Systematic[[#This Row],[State]]</f>
        <v>226010106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226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2D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226010001</v>
      </c>
      <c r="H2636" s="134">
        <f>Systematic[[#This Row],[SampleVariableLabel]]+100*Systematic[[#This Row],[State]]</f>
        <v>226010201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226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2c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226010002</v>
      </c>
      <c r="H2637" s="134">
        <f>Systematic[[#This Row],[SampleVariableLabel]]+100*Systematic[[#This Row],[State]]</f>
        <v>226010302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226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3P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226010003</v>
      </c>
      <c r="H2638" s="134">
        <f>Systematic[[#This Row],[SampleVariableLabel]]+100*Systematic[[#This Row],[State]]</f>
        <v>226010403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226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4S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226010004</v>
      </c>
      <c r="H2639" s="134">
        <f>Systematic[[#This Row],[SampleVariableLabel]]+100*Systematic[[#This Row],[State]]</f>
        <v>226010504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226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5U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226010005</v>
      </c>
      <c r="H2640" s="134">
        <f>Systematic[[#This Row],[SampleVariableLabel]]+100*Systematic[[#This Row],[State]]</f>
        <v>226010605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226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6Rot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226010006</v>
      </c>
      <c r="H2641" s="134">
        <f>Systematic[[#This Row],[SampleVariableLabel]]+100*Systematic[[#This Row],[State]]</f>
        <v>226010706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227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1pfi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227010001</v>
      </c>
      <c r="H2642" s="134">
        <f>Systematic[[#This Row],[SampleVariableLabel]]+100*Systematic[[#This Row],[State]]</f>
        <v>227010001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227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1OctM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227010002</v>
      </c>
      <c r="H2643" s="134">
        <f>Systematic[[#This Row],[SampleVariableLabel]]+100*Systematic[[#This Row],[State]]</f>
        <v>227010102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227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2D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227010003</v>
      </c>
      <c r="H2644" s="134">
        <f>Systematic[[#This Row],[SampleVariableLabel]]+100*Systematic[[#This Row],[State]]</f>
        <v>227010203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227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2c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227010004</v>
      </c>
      <c r="H2645" s="134">
        <f>Systematic[[#This Row],[SampleVariableLabel]]+100*Systematic[[#This Row],[State]]</f>
        <v>227010304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227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3P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227010005</v>
      </c>
      <c r="H2646" s="134">
        <f>Systematic[[#This Row],[SampleVariableLabel]]+100*Systematic[[#This Row],[State]]</f>
        <v>227010405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227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4S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227010006</v>
      </c>
      <c r="H2647" s="134">
        <f>Systematic[[#This Row],[SampleVariableLabel]]+100*Systematic[[#This Row],[State]]</f>
        <v>227010506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227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5U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227010001</v>
      </c>
      <c r="H2648" s="134">
        <f>Systematic[[#This Row],[SampleVariableLabel]]+100*Systematic[[#This Row],[State]]</f>
        <v>227010601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227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6Rot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227010002</v>
      </c>
      <c r="H2649" s="134">
        <f>Systematic[[#This Row],[SampleVariableLabel]]+100*Systematic[[#This Row],[State]]</f>
        <v>227010702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228</v>
      </c>
      <c r="B2650" s="1">
        <f>IF(C2650=0,IF(B2649=Protocol!$V$20,1,B2649+1),B2649)</f>
        <v>1</v>
      </c>
      <c r="C2650" s="1">
        <f>IF(C2649+1=Protocol!$V$21,0,C2649+1)</f>
        <v>0</v>
      </c>
      <c r="D2650" s="1">
        <f t="shared" si="99"/>
        <v>3</v>
      </c>
      <c r="E2650" s="1" t="str">
        <f>INDEX(Protocol[Mark],MATCH(C2650,Protocol[Step],0))</f>
        <v>1pfi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228010003</v>
      </c>
      <c r="H2650" s="134">
        <f>Systematic[[#This Row],[SampleVariableLabel]]+100*Systematic[[#This Row],[State]]</f>
        <v>228010003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228</v>
      </c>
      <c r="B2651" s="1">
        <f>IF(C2651=0,IF(B2650=Protocol!$V$20,1,B2650+1),B2650)</f>
        <v>1</v>
      </c>
      <c r="C2651" s="1">
        <f>IF(C2650+1=Protocol!$V$21,0,C2650+1)</f>
        <v>1</v>
      </c>
      <c r="D2651" s="1">
        <f t="shared" si="99"/>
        <v>4</v>
      </c>
      <c r="E2651" s="1" t="str">
        <f>INDEX(Protocol[Mark],MATCH(C2651,Protocol[Step],0))</f>
        <v>1OctM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228010004</v>
      </c>
      <c r="H2651" s="134">
        <f>Systematic[[#This Row],[SampleVariableLabel]]+100*Systematic[[#This Row],[State]]</f>
        <v>228010104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228</v>
      </c>
      <c r="B2652" s="1">
        <f>IF(C2652=0,IF(B2651=Protocol!$V$20,1,B2651+1),B2651)</f>
        <v>1</v>
      </c>
      <c r="C2652" s="1">
        <f>IF(C2651+1=Protocol!$V$21,0,C2651+1)</f>
        <v>2</v>
      </c>
      <c r="D2652" s="1">
        <f t="shared" si="99"/>
        <v>5</v>
      </c>
      <c r="E2652" s="1" t="str">
        <f>INDEX(Protocol[Mark],MATCH(C2652,Protocol[Step],0))</f>
        <v>2D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228010005</v>
      </c>
      <c r="H2652" s="134">
        <f>Systematic[[#This Row],[SampleVariableLabel]]+100*Systematic[[#This Row],[State]]</f>
        <v>228010205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228</v>
      </c>
      <c r="B2653" s="1">
        <f>IF(C2653=0,IF(B2652=Protocol!$V$20,1,B2652+1),B2652)</f>
        <v>1</v>
      </c>
      <c r="C2653" s="1">
        <f>IF(C2652+1=Protocol!$V$21,0,C2652+1)</f>
        <v>3</v>
      </c>
      <c r="D2653" s="1">
        <f t="shared" si="99"/>
        <v>6</v>
      </c>
      <c r="E2653" s="1" t="str">
        <f>INDEX(Protocol[Mark],MATCH(C2653,Protocol[Step],0))</f>
        <v>2c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228010006</v>
      </c>
      <c r="H2653" s="134">
        <f>Systematic[[#This Row],[SampleVariableLabel]]+100*Systematic[[#This Row],[State]]</f>
        <v>228010306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228</v>
      </c>
      <c r="B2654" s="1">
        <f>IF(C2654=0,IF(B2653=Protocol!$V$20,1,B2653+1),B2653)</f>
        <v>1</v>
      </c>
      <c r="C2654" s="1">
        <f>IF(C2653+1=Protocol!$V$21,0,C2653+1)</f>
        <v>4</v>
      </c>
      <c r="D2654" s="1">
        <f t="shared" si="99"/>
        <v>1</v>
      </c>
      <c r="E2654" s="1" t="str">
        <f>INDEX(Protocol[Mark],MATCH(C2654,Protocol[Step],0))</f>
        <v>3P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228010001</v>
      </c>
      <c r="H2654" s="134">
        <f>Systematic[[#This Row],[SampleVariableLabel]]+100*Systematic[[#This Row],[State]]</f>
        <v>228010401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228</v>
      </c>
      <c r="B2655" s="1">
        <f>IF(C2655=0,IF(B2654=Protocol!$V$20,1,B2654+1),B2654)</f>
        <v>1</v>
      </c>
      <c r="C2655" s="1">
        <f>IF(C2654+1=Protocol!$V$21,0,C2654+1)</f>
        <v>5</v>
      </c>
      <c r="D2655" s="1">
        <f t="shared" si="99"/>
        <v>2</v>
      </c>
      <c r="E2655" s="1" t="str">
        <f>INDEX(Protocol[Mark],MATCH(C2655,Protocol[Step],0))</f>
        <v>4S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228010002</v>
      </c>
      <c r="H2655" s="134">
        <f>Systematic[[#This Row],[SampleVariableLabel]]+100*Systematic[[#This Row],[State]]</f>
        <v>228010502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228</v>
      </c>
      <c r="B2656" s="1">
        <f>IF(C2656=0,IF(B2655=Protocol!$V$20,1,B2655+1),B2655)</f>
        <v>1</v>
      </c>
      <c r="C2656" s="1">
        <f>IF(C2655+1=Protocol!$V$21,0,C2655+1)</f>
        <v>6</v>
      </c>
      <c r="D2656" s="1">
        <f t="shared" si="99"/>
        <v>3</v>
      </c>
      <c r="E2656" s="1" t="str">
        <f>INDEX(Protocol[Mark],MATCH(C2656,Protocol[Step],0))</f>
        <v>5U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228010003</v>
      </c>
      <c r="H2656" s="134">
        <f>Systematic[[#This Row],[SampleVariableLabel]]+100*Systematic[[#This Row],[State]]</f>
        <v>228010603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228</v>
      </c>
      <c r="B2657" s="1">
        <f>IF(C2657=0,IF(B2656=Protocol!$V$20,1,B2656+1),B2656)</f>
        <v>1</v>
      </c>
      <c r="C2657" s="1">
        <f>IF(C2656+1=Protocol!$V$21,0,C2656+1)</f>
        <v>7</v>
      </c>
      <c r="D2657" s="1">
        <f t="shared" si="99"/>
        <v>4</v>
      </c>
      <c r="E2657" s="1" t="str">
        <f>INDEX(Protocol[Mark],MATCH(C2657,Protocol[Step],0))</f>
        <v>6Rot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228010004</v>
      </c>
      <c r="H2657" s="134">
        <f>Systematic[[#This Row],[SampleVariableLabel]]+100*Systematic[[#This Row],[State]]</f>
        <v>228010704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229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1pfi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229010005</v>
      </c>
      <c r="H2658" s="134">
        <f>Systematic[[#This Row],[SampleVariableLabel]]+100*Systematic[[#This Row],[State]]</f>
        <v>229010005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229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1OctM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229010006</v>
      </c>
      <c r="H2659" s="134">
        <f>Systematic[[#This Row],[SampleVariableLabel]]+100*Systematic[[#This Row],[State]]</f>
        <v>229010106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229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2D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229010001</v>
      </c>
      <c r="H2660" s="134">
        <f>Systematic[[#This Row],[SampleVariableLabel]]+100*Systematic[[#This Row],[State]]</f>
        <v>229010201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229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2c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229010002</v>
      </c>
      <c r="H2661" s="134">
        <f>Systematic[[#This Row],[SampleVariableLabel]]+100*Systematic[[#This Row],[State]]</f>
        <v>229010302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229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3P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229010003</v>
      </c>
      <c r="H2662" s="134">
        <f>Systematic[[#This Row],[SampleVariableLabel]]+100*Systematic[[#This Row],[State]]</f>
        <v>229010403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229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4S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229010004</v>
      </c>
      <c r="H2663" s="134">
        <f>Systematic[[#This Row],[SampleVariableLabel]]+100*Systematic[[#This Row],[State]]</f>
        <v>229010504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229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5U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229010005</v>
      </c>
      <c r="H2664" s="134">
        <f>Systematic[[#This Row],[SampleVariableLabel]]+100*Systematic[[#This Row],[State]]</f>
        <v>229010605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229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6Rot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229010006</v>
      </c>
      <c r="H2665" s="134">
        <f>Systematic[[#This Row],[SampleVariableLabel]]+100*Systematic[[#This Row],[State]]</f>
        <v>229010706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230</v>
      </c>
      <c r="B2666" s="1">
        <f>IF(C2666=0,IF(B2665=Protocol!$V$20,1,B2665+1),B2665)</f>
        <v>1</v>
      </c>
      <c r="C2666" s="1">
        <f>IF(C2665+1=Protocol!$V$21,0,C2665+1)</f>
        <v>0</v>
      </c>
      <c r="D2666" s="1">
        <f t="shared" si="99"/>
        <v>1</v>
      </c>
      <c r="E2666" s="1" t="str">
        <f>INDEX(Protocol[Mark],MATCH(C2666,Protocol[Step],0))</f>
        <v>1pfi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230010001</v>
      </c>
      <c r="H2666" s="134">
        <f>Systematic[[#This Row],[SampleVariableLabel]]+100*Systematic[[#This Row],[State]]</f>
        <v>230010001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230</v>
      </c>
      <c r="B2667" s="1">
        <f>IF(C2667=0,IF(B2666=Protocol!$V$20,1,B2666+1),B2666)</f>
        <v>1</v>
      </c>
      <c r="C2667" s="1">
        <f>IF(C2666+1=Protocol!$V$21,0,C2666+1)</f>
        <v>1</v>
      </c>
      <c r="D2667" s="1">
        <f t="shared" si="99"/>
        <v>2</v>
      </c>
      <c r="E2667" s="1" t="str">
        <f>INDEX(Protocol[Mark],MATCH(C2667,Protocol[Step],0))</f>
        <v>1OctM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230010002</v>
      </c>
      <c r="H2667" s="134">
        <f>Systematic[[#This Row],[SampleVariableLabel]]+100*Systematic[[#This Row],[State]]</f>
        <v>230010102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230</v>
      </c>
      <c r="B2668" s="1">
        <f>IF(C2668=0,IF(B2667=Protocol!$V$20,1,B2667+1),B2667)</f>
        <v>1</v>
      </c>
      <c r="C2668" s="1">
        <f>IF(C2667+1=Protocol!$V$21,0,C2667+1)</f>
        <v>2</v>
      </c>
      <c r="D2668" s="1">
        <f t="shared" si="99"/>
        <v>3</v>
      </c>
      <c r="E2668" s="1" t="str">
        <f>INDEX(Protocol[Mark],MATCH(C2668,Protocol[Step],0))</f>
        <v>2D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230010003</v>
      </c>
      <c r="H2668" s="134">
        <f>Systematic[[#This Row],[SampleVariableLabel]]+100*Systematic[[#This Row],[State]]</f>
        <v>230010203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230</v>
      </c>
      <c r="B2669" s="1">
        <f>IF(C2669=0,IF(B2668=Protocol!$V$20,1,B2668+1),B2668)</f>
        <v>1</v>
      </c>
      <c r="C2669" s="1">
        <f>IF(C2668+1=Protocol!$V$21,0,C2668+1)</f>
        <v>3</v>
      </c>
      <c r="D2669" s="1">
        <f t="shared" si="99"/>
        <v>4</v>
      </c>
      <c r="E2669" s="1" t="str">
        <f>INDEX(Protocol[Mark],MATCH(C2669,Protocol[Step],0))</f>
        <v>2c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230010004</v>
      </c>
      <c r="H2669" s="134">
        <f>Systematic[[#This Row],[SampleVariableLabel]]+100*Systematic[[#This Row],[State]]</f>
        <v>230010304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230</v>
      </c>
      <c r="B2670" s="1">
        <f>IF(C2670=0,IF(B2669=Protocol!$V$20,1,B2669+1),B2669)</f>
        <v>1</v>
      </c>
      <c r="C2670" s="1">
        <f>IF(C2669+1=Protocol!$V$21,0,C2669+1)</f>
        <v>4</v>
      </c>
      <c r="D2670" s="1">
        <f t="shared" si="99"/>
        <v>5</v>
      </c>
      <c r="E2670" s="1" t="str">
        <f>INDEX(Protocol[Mark],MATCH(C2670,Protocol[Step],0))</f>
        <v>3P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230010005</v>
      </c>
      <c r="H2670" s="134">
        <f>Systematic[[#This Row],[SampleVariableLabel]]+100*Systematic[[#This Row],[State]]</f>
        <v>230010405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230</v>
      </c>
      <c r="B2671" s="1">
        <f>IF(C2671=0,IF(B2670=Protocol!$V$20,1,B2670+1),B2670)</f>
        <v>1</v>
      </c>
      <c r="C2671" s="1">
        <f>IF(C2670+1=Protocol!$V$21,0,C2670+1)</f>
        <v>5</v>
      </c>
      <c r="D2671" s="1">
        <f t="shared" si="99"/>
        <v>6</v>
      </c>
      <c r="E2671" s="1" t="str">
        <f>INDEX(Protocol[Mark],MATCH(C2671,Protocol[Step],0))</f>
        <v>4S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230010006</v>
      </c>
      <c r="H2671" s="134">
        <f>Systematic[[#This Row],[SampleVariableLabel]]+100*Systematic[[#This Row],[State]]</f>
        <v>230010506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230</v>
      </c>
      <c r="B2672" s="1">
        <f>IF(C2672=0,IF(B2671=Protocol!$V$20,1,B2671+1),B2671)</f>
        <v>1</v>
      </c>
      <c r="C2672" s="1">
        <f>IF(C2671+1=Protocol!$V$21,0,C2671+1)</f>
        <v>6</v>
      </c>
      <c r="D2672" s="1">
        <f t="shared" si="99"/>
        <v>1</v>
      </c>
      <c r="E2672" s="1" t="str">
        <f>INDEX(Protocol[Mark],MATCH(C2672,Protocol[Step],0))</f>
        <v>5U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230010001</v>
      </c>
      <c r="H2672" s="134">
        <f>Systematic[[#This Row],[SampleVariableLabel]]+100*Systematic[[#This Row],[State]]</f>
        <v>230010601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230</v>
      </c>
      <c r="B2673" s="1">
        <f>IF(C2673=0,IF(B2672=Protocol!$V$20,1,B2672+1),B2672)</f>
        <v>1</v>
      </c>
      <c r="C2673" s="1">
        <f>IF(C2672+1=Protocol!$V$21,0,C2672+1)</f>
        <v>7</v>
      </c>
      <c r="D2673" s="1">
        <f t="shared" si="99"/>
        <v>2</v>
      </c>
      <c r="E2673" s="1" t="str">
        <f>INDEX(Protocol[Mark],MATCH(C2673,Protocol[Step],0))</f>
        <v>6Rot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230010002</v>
      </c>
      <c r="H2673" s="134">
        <f>Systematic[[#This Row],[SampleVariableLabel]]+100*Systematic[[#This Row],[State]]</f>
        <v>230010702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231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1pfi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231010003</v>
      </c>
      <c r="H2674" s="134">
        <f>Systematic[[#This Row],[SampleVariableLabel]]+100*Systematic[[#This Row],[State]]</f>
        <v>231010003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231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1OctM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231010004</v>
      </c>
      <c r="H2675" s="134">
        <f>Systematic[[#This Row],[SampleVariableLabel]]+100*Systematic[[#This Row],[State]]</f>
        <v>231010104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231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2D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231010005</v>
      </c>
      <c r="H2676" s="134">
        <f>Systematic[[#This Row],[SampleVariableLabel]]+100*Systematic[[#This Row],[State]]</f>
        <v>231010205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231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2c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231010006</v>
      </c>
      <c r="H2677" s="134">
        <f>Systematic[[#This Row],[SampleVariableLabel]]+100*Systematic[[#This Row],[State]]</f>
        <v>231010306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231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3P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231010001</v>
      </c>
      <c r="H2678" s="134">
        <f>Systematic[[#This Row],[SampleVariableLabel]]+100*Systematic[[#This Row],[State]]</f>
        <v>231010401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231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4S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231010002</v>
      </c>
      <c r="H2679" s="134">
        <f>Systematic[[#This Row],[SampleVariableLabel]]+100*Systematic[[#This Row],[State]]</f>
        <v>231010502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231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5U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231010003</v>
      </c>
      <c r="H2680" s="134">
        <f>Systematic[[#This Row],[SampleVariableLabel]]+100*Systematic[[#This Row],[State]]</f>
        <v>231010603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231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6Rot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231010004</v>
      </c>
      <c r="H2681" s="134">
        <f>Systematic[[#This Row],[SampleVariableLabel]]+100*Systematic[[#This Row],[State]]</f>
        <v>231010704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232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1pfi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232010005</v>
      </c>
      <c r="H2682" s="134">
        <f>Systematic[[#This Row],[SampleVariableLabel]]+100*Systematic[[#This Row],[State]]</f>
        <v>232010005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232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1OctM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232010006</v>
      </c>
      <c r="H2683" s="134">
        <f>Systematic[[#This Row],[SampleVariableLabel]]+100*Systematic[[#This Row],[State]]</f>
        <v>232010106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232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232010001</v>
      </c>
      <c r="H2684" s="134">
        <f>Systematic[[#This Row],[SampleVariableLabel]]+100*Systematic[[#This Row],[State]]</f>
        <v>232010201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232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2c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232010002</v>
      </c>
      <c r="H2685" s="134">
        <f>Systematic[[#This Row],[SampleVariableLabel]]+100*Systematic[[#This Row],[State]]</f>
        <v>232010302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232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3P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232010003</v>
      </c>
      <c r="H2686" s="134">
        <f>Systematic[[#This Row],[SampleVariableLabel]]+100*Systematic[[#This Row],[State]]</f>
        <v>232010403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232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232010004</v>
      </c>
      <c r="H2687" s="134">
        <f>Systematic[[#This Row],[SampleVariableLabel]]+100*Systematic[[#This Row],[State]]</f>
        <v>232010504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232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5U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232010005</v>
      </c>
      <c r="H2688" s="134">
        <f>Systematic[[#This Row],[SampleVariableLabel]]+100*Systematic[[#This Row],[State]]</f>
        <v>232010605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232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6Rot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232010006</v>
      </c>
      <c r="H2689" s="134">
        <f>Systematic[[#This Row],[SampleVariableLabel]]+100*Systematic[[#This Row],[State]]</f>
        <v>232010706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233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1pfi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233010001</v>
      </c>
      <c r="H2690" s="134">
        <f>Systematic[[#This Row],[SampleVariableLabel]]+100*Systematic[[#This Row],[State]]</f>
        <v>233010001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233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1OctM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233010002</v>
      </c>
      <c r="H2691" s="134">
        <f>Systematic[[#This Row],[SampleVariableLabel]]+100*Systematic[[#This Row],[State]]</f>
        <v>233010102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233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2D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233010003</v>
      </c>
      <c r="H2692" s="134">
        <f>Systematic[[#This Row],[SampleVariableLabel]]+100*Systematic[[#This Row],[State]]</f>
        <v>233010203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233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2c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233010004</v>
      </c>
      <c r="H2693" s="134">
        <f>Systematic[[#This Row],[SampleVariableLabel]]+100*Systematic[[#This Row],[State]]</f>
        <v>233010304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233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3P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233010005</v>
      </c>
      <c r="H2694" s="134">
        <f>Systematic[[#This Row],[SampleVariableLabel]]+100*Systematic[[#This Row],[State]]</f>
        <v>233010405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233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4S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233010006</v>
      </c>
      <c r="H2695" s="134">
        <f>Systematic[[#This Row],[SampleVariableLabel]]+100*Systematic[[#This Row],[State]]</f>
        <v>233010506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233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5U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233010001</v>
      </c>
      <c r="H2696" s="134">
        <f>Systematic[[#This Row],[SampleVariableLabel]]+100*Systematic[[#This Row],[State]]</f>
        <v>233010601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233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6Rot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233010002</v>
      </c>
      <c r="H2697" s="134">
        <f>Systematic[[#This Row],[SampleVariableLabel]]+100*Systematic[[#This Row],[State]]</f>
        <v>233010702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234</v>
      </c>
      <c r="B2698" s="1">
        <f>IF(C2698=0,IF(B2697=Protocol!$V$20,1,B2697+1),B2697)</f>
        <v>1</v>
      </c>
      <c r="C2698" s="1">
        <f>IF(C2697+1=Protocol!$V$21,0,C2697+1)</f>
        <v>0</v>
      </c>
      <c r="D2698" s="1">
        <f t="shared" si="101"/>
        <v>3</v>
      </c>
      <c r="E2698" s="1" t="str">
        <f>INDEX(Protocol[Mark],MATCH(C2698,Protocol[Step],0))</f>
        <v>1pfi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234010003</v>
      </c>
      <c r="H2698" s="134">
        <f>Systematic[[#This Row],[SampleVariableLabel]]+100*Systematic[[#This Row],[State]]</f>
        <v>234010003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234</v>
      </c>
      <c r="B2699" s="1">
        <f>IF(C2699=0,IF(B2698=Protocol!$V$20,1,B2698+1),B2698)</f>
        <v>1</v>
      </c>
      <c r="C2699" s="1">
        <f>IF(C2698+1=Protocol!$V$21,0,C2698+1)</f>
        <v>1</v>
      </c>
      <c r="D2699" s="1">
        <f t="shared" si="101"/>
        <v>4</v>
      </c>
      <c r="E2699" s="1" t="str">
        <f>INDEX(Protocol[Mark],MATCH(C2699,Protocol[Step],0))</f>
        <v>1OctM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234010004</v>
      </c>
      <c r="H2699" s="134">
        <f>Systematic[[#This Row],[SampleVariableLabel]]+100*Systematic[[#This Row],[State]]</f>
        <v>234010104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234</v>
      </c>
      <c r="B2700" s="1">
        <f>IF(C2700=0,IF(B2699=Protocol!$V$20,1,B2699+1),B2699)</f>
        <v>1</v>
      </c>
      <c r="C2700" s="1">
        <f>IF(C2699+1=Protocol!$V$21,0,C2699+1)</f>
        <v>2</v>
      </c>
      <c r="D2700" s="1">
        <f t="shared" si="101"/>
        <v>5</v>
      </c>
      <c r="E2700" s="1" t="str">
        <f>INDEX(Protocol[Mark],MATCH(C2700,Protocol[Step],0))</f>
        <v>2D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234010005</v>
      </c>
      <c r="H2700" s="134">
        <f>Systematic[[#This Row],[SampleVariableLabel]]+100*Systematic[[#This Row],[State]]</f>
        <v>234010205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234</v>
      </c>
      <c r="B2701" s="1">
        <f>IF(C2701=0,IF(B2700=Protocol!$V$20,1,B2700+1),B2700)</f>
        <v>1</v>
      </c>
      <c r="C2701" s="1">
        <f>IF(C2700+1=Protocol!$V$21,0,C2700+1)</f>
        <v>3</v>
      </c>
      <c r="D2701" s="1">
        <f t="shared" si="101"/>
        <v>6</v>
      </c>
      <c r="E2701" s="1" t="str">
        <f>INDEX(Protocol[Mark],MATCH(C2701,Protocol[Step],0))</f>
        <v>2c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234010006</v>
      </c>
      <c r="H2701" s="134">
        <f>Systematic[[#This Row],[SampleVariableLabel]]+100*Systematic[[#This Row],[State]]</f>
        <v>234010306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234</v>
      </c>
      <c r="B2702" s="1">
        <f>IF(C2702=0,IF(B2701=Protocol!$V$20,1,B2701+1),B2701)</f>
        <v>1</v>
      </c>
      <c r="C2702" s="1">
        <f>IF(C2701+1=Protocol!$V$21,0,C2701+1)</f>
        <v>4</v>
      </c>
      <c r="D2702" s="1">
        <f t="shared" si="101"/>
        <v>1</v>
      </c>
      <c r="E2702" s="1" t="str">
        <f>INDEX(Protocol[Mark],MATCH(C2702,Protocol[Step],0))</f>
        <v>3P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234010001</v>
      </c>
      <c r="H2702" s="134">
        <f>Systematic[[#This Row],[SampleVariableLabel]]+100*Systematic[[#This Row],[State]]</f>
        <v>234010401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234</v>
      </c>
      <c r="B2703" s="1">
        <f>IF(C2703=0,IF(B2702=Protocol!$V$20,1,B2702+1),B2702)</f>
        <v>1</v>
      </c>
      <c r="C2703" s="1">
        <f>IF(C2702+1=Protocol!$V$21,0,C2702+1)</f>
        <v>5</v>
      </c>
      <c r="D2703" s="1">
        <f t="shared" si="101"/>
        <v>2</v>
      </c>
      <c r="E2703" s="1" t="str">
        <f>INDEX(Protocol[Mark],MATCH(C2703,Protocol[Step],0))</f>
        <v>4S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234010002</v>
      </c>
      <c r="H2703" s="134">
        <f>Systematic[[#This Row],[SampleVariableLabel]]+100*Systematic[[#This Row],[State]]</f>
        <v>234010502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234</v>
      </c>
      <c r="B2704" s="1">
        <f>IF(C2704=0,IF(B2703=Protocol!$V$20,1,B2703+1),B2703)</f>
        <v>1</v>
      </c>
      <c r="C2704" s="1">
        <f>IF(C2703+1=Protocol!$V$21,0,C2703+1)</f>
        <v>6</v>
      </c>
      <c r="D2704" s="1">
        <f t="shared" si="101"/>
        <v>3</v>
      </c>
      <c r="E2704" s="1" t="str">
        <f>INDEX(Protocol[Mark],MATCH(C2704,Protocol[Step],0))</f>
        <v>5U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234010003</v>
      </c>
      <c r="H2704" s="134">
        <f>Systematic[[#This Row],[SampleVariableLabel]]+100*Systematic[[#This Row],[State]]</f>
        <v>234010603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234</v>
      </c>
      <c r="B2705" s="1">
        <f>IF(C2705=0,IF(B2704=Protocol!$V$20,1,B2704+1),B2704)</f>
        <v>1</v>
      </c>
      <c r="C2705" s="1">
        <f>IF(C2704+1=Protocol!$V$21,0,C2704+1)</f>
        <v>7</v>
      </c>
      <c r="D2705" s="1">
        <f t="shared" si="101"/>
        <v>4</v>
      </c>
      <c r="E2705" s="1" t="str">
        <f>INDEX(Protocol[Mark],MATCH(C2705,Protocol[Step],0))</f>
        <v>6Rot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234010004</v>
      </c>
      <c r="H2705" s="134">
        <f>Systematic[[#This Row],[SampleVariableLabel]]+100*Systematic[[#This Row],[State]]</f>
        <v>234010704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235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1pfi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235010005</v>
      </c>
      <c r="H2706" s="134">
        <f>Systematic[[#This Row],[SampleVariableLabel]]+100*Systematic[[#This Row],[State]]</f>
        <v>235010005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235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1OctM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235010006</v>
      </c>
      <c r="H2707" s="134">
        <f>Systematic[[#This Row],[SampleVariableLabel]]+100*Systematic[[#This Row],[State]]</f>
        <v>235010106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235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235010001</v>
      </c>
      <c r="H2708" s="134">
        <f>Systematic[[#This Row],[SampleVariableLabel]]+100*Systematic[[#This Row],[State]]</f>
        <v>235010201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235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235010002</v>
      </c>
      <c r="H2709" s="134">
        <f>Systematic[[#This Row],[SampleVariableLabel]]+100*Systematic[[#This Row],[State]]</f>
        <v>235010302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235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3P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235010003</v>
      </c>
      <c r="H2710" s="134">
        <f>Systematic[[#This Row],[SampleVariableLabel]]+100*Systematic[[#This Row],[State]]</f>
        <v>235010403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235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4S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235010004</v>
      </c>
      <c r="H2711" s="134">
        <f>Systematic[[#This Row],[SampleVariableLabel]]+100*Systematic[[#This Row],[State]]</f>
        <v>235010504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235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5U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235010005</v>
      </c>
      <c r="H2712" s="134">
        <f>Systematic[[#This Row],[SampleVariableLabel]]+100*Systematic[[#This Row],[State]]</f>
        <v>235010605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235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6Rot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235010006</v>
      </c>
      <c r="H2713" s="134">
        <f>Systematic[[#This Row],[SampleVariableLabel]]+100*Systematic[[#This Row],[State]]</f>
        <v>235010706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236</v>
      </c>
      <c r="B2714" s="1">
        <f>IF(C2714=0,IF(B2713=Protocol!$V$20,1,B2713+1),B2713)</f>
        <v>1</v>
      </c>
      <c r="C2714" s="1">
        <f>IF(C2713+1=Protocol!$V$21,0,C2713+1)</f>
        <v>0</v>
      </c>
      <c r="D2714" s="1">
        <f t="shared" si="101"/>
        <v>1</v>
      </c>
      <c r="E2714" s="1" t="str">
        <f>INDEX(Protocol[Mark],MATCH(C2714,Protocol[Step],0))</f>
        <v>1pfi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236010001</v>
      </c>
      <c r="H2714" s="134">
        <f>Systematic[[#This Row],[SampleVariableLabel]]+100*Systematic[[#This Row],[State]]</f>
        <v>236010001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236</v>
      </c>
      <c r="B2715" s="1">
        <f>IF(C2715=0,IF(B2714=Protocol!$V$20,1,B2714+1),B2714)</f>
        <v>1</v>
      </c>
      <c r="C2715" s="1">
        <f>IF(C2714+1=Protocol!$V$21,0,C2714+1)</f>
        <v>1</v>
      </c>
      <c r="D2715" s="1">
        <f t="shared" si="101"/>
        <v>2</v>
      </c>
      <c r="E2715" s="1" t="str">
        <f>INDEX(Protocol[Mark],MATCH(C2715,Protocol[Step],0))</f>
        <v>1OctM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236010002</v>
      </c>
      <c r="H2715" s="134">
        <f>Systematic[[#This Row],[SampleVariableLabel]]+100*Systematic[[#This Row],[State]]</f>
        <v>236010102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236</v>
      </c>
      <c r="B2716" s="1">
        <f>IF(C2716=0,IF(B2715=Protocol!$V$20,1,B2715+1),B2715)</f>
        <v>1</v>
      </c>
      <c r="C2716" s="1">
        <f>IF(C2715+1=Protocol!$V$21,0,C2715+1)</f>
        <v>2</v>
      </c>
      <c r="D2716" s="1">
        <f t="shared" si="101"/>
        <v>3</v>
      </c>
      <c r="E2716" s="1" t="str">
        <f>INDEX(Protocol[Mark],MATCH(C2716,Protocol[Step],0))</f>
        <v>2D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236010003</v>
      </c>
      <c r="H2716" s="134">
        <f>Systematic[[#This Row],[SampleVariableLabel]]+100*Systematic[[#This Row],[State]]</f>
        <v>236010203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236</v>
      </c>
      <c r="B2717" s="1">
        <f>IF(C2717=0,IF(B2716=Protocol!$V$20,1,B2716+1),B2716)</f>
        <v>1</v>
      </c>
      <c r="C2717" s="1">
        <f>IF(C2716+1=Protocol!$V$21,0,C2716+1)</f>
        <v>3</v>
      </c>
      <c r="D2717" s="1">
        <f t="shared" si="101"/>
        <v>4</v>
      </c>
      <c r="E2717" s="1" t="str">
        <f>INDEX(Protocol[Mark],MATCH(C2717,Protocol[Step],0))</f>
        <v>2c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236010004</v>
      </c>
      <c r="H2717" s="134">
        <f>Systematic[[#This Row],[SampleVariableLabel]]+100*Systematic[[#This Row],[State]]</f>
        <v>236010304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236</v>
      </c>
      <c r="B2718" s="1">
        <f>IF(C2718=0,IF(B2717=Protocol!$V$20,1,B2717+1),B2717)</f>
        <v>1</v>
      </c>
      <c r="C2718" s="1">
        <f>IF(C2717+1=Protocol!$V$21,0,C2717+1)</f>
        <v>4</v>
      </c>
      <c r="D2718" s="1">
        <f t="shared" si="101"/>
        <v>5</v>
      </c>
      <c r="E2718" s="1" t="str">
        <f>INDEX(Protocol[Mark],MATCH(C2718,Protocol[Step],0))</f>
        <v>3P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236010005</v>
      </c>
      <c r="H2718" s="134">
        <f>Systematic[[#This Row],[SampleVariableLabel]]+100*Systematic[[#This Row],[State]]</f>
        <v>236010405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236</v>
      </c>
      <c r="B2719" s="1">
        <f>IF(C2719=0,IF(B2718=Protocol!$V$20,1,B2718+1),B2718)</f>
        <v>1</v>
      </c>
      <c r="C2719" s="1">
        <f>IF(C2718+1=Protocol!$V$21,0,C2718+1)</f>
        <v>5</v>
      </c>
      <c r="D2719" s="1">
        <f t="shared" si="101"/>
        <v>6</v>
      </c>
      <c r="E2719" s="1" t="str">
        <f>INDEX(Protocol[Mark],MATCH(C2719,Protocol[Step],0))</f>
        <v>4S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236010006</v>
      </c>
      <c r="H2719" s="134">
        <f>Systematic[[#This Row],[SampleVariableLabel]]+100*Systematic[[#This Row],[State]]</f>
        <v>236010506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236</v>
      </c>
      <c r="B2720" s="1">
        <f>IF(C2720=0,IF(B2719=Protocol!$V$20,1,B2719+1),B2719)</f>
        <v>1</v>
      </c>
      <c r="C2720" s="1">
        <f>IF(C2719+1=Protocol!$V$21,0,C2719+1)</f>
        <v>6</v>
      </c>
      <c r="D2720" s="1">
        <f t="shared" si="101"/>
        <v>1</v>
      </c>
      <c r="E2720" s="1" t="str">
        <f>INDEX(Protocol[Mark],MATCH(C2720,Protocol[Step],0))</f>
        <v>5U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236010001</v>
      </c>
      <c r="H2720" s="134">
        <f>Systematic[[#This Row],[SampleVariableLabel]]+100*Systematic[[#This Row],[State]]</f>
        <v>236010601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236</v>
      </c>
      <c r="B2721" s="1">
        <f>IF(C2721=0,IF(B2720=Protocol!$V$20,1,B2720+1),B2720)</f>
        <v>1</v>
      </c>
      <c r="C2721" s="1">
        <f>IF(C2720+1=Protocol!$V$21,0,C2720+1)</f>
        <v>7</v>
      </c>
      <c r="D2721" s="1">
        <f t="shared" si="101"/>
        <v>2</v>
      </c>
      <c r="E2721" s="1" t="str">
        <f>INDEX(Protocol[Mark],MATCH(C2721,Protocol[Step],0))</f>
        <v>6Rot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236010002</v>
      </c>
      <c r="H2721" s="134">
        <f>Systematic[[#This Row],[SampleVariableLabel]]+100*Systematic[[#This Row],[State]]</f>
        <v>236010702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237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1pfi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237010003</v>
      </c>
      <c r="H2722" s="134">
        <f>Systematic[[#This Row],[SampleVariableLabel]]+100*Systematic[[#This Row],[State]]</f>
        <v>237010003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237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1OctM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237010004</v>
      </c>
      <c r="H2723" s="134">
        <f>Systematic[[#This Row],[SampleVariableLabel]]+100*Systematic[[#This Row],[State]]</f>
        <v>237010104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237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2D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237010005</v>
      </c>
      <c r="H2724" s="134">
        <f>Systematic[[#This Row],[SampleVariableLabel]]+100*Systematic[[#This Row],[State]]</f>
        <v>237010205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237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2c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237010006</v>
      </c>
      <c r="H2725" s="134">
        <f>Systematic[[#This Row],[SampleVariableLabel]]+100*Systematic[[#This Row],[State]]</f>
        <v>237010306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237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3P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237010001</v>
      </c>
      <c r="H2726" s="134">
        <f>Systematic[[#This Row],[SampleVariableLabel]]+100*Systematic[[#This Row],[State]]</f>
        <v>237010401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237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4S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237010002</v>
      </c>
      <c r="H2727" s="134">
        <f>Systematic[[#This Row],[SampleVariableLabel]]+100*Systematic[[#This Row],[State]]</f>
        <v>237010502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237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5U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237010003</v>
      </c>
      <c r="H2728" s="134">
        <f>Systematic[[#This Row],[SampleVariableLabel]]+100*Systematic[[#This Row],[State]]</f>
        <v>237010603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237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6Rot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237010004</v>
      </c>
      <c r="H2729" s="134">
        <f>Systematic[[#This Row],[SampleVariableLabel]]+100*Systematic[[#This Row],[State]]</f>
        <v>237010704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238</v>
      </c>
      <c r="B2730" s="1">
        <f>IF(C2730=0,IF(B2729=Protocol!$V$20,1,B2729+1),B2729)</f>
        <v>1</v>
      </c>
      <c r="C2730" s="1">
        <f>IF(C2729+1=Protocol!$V$21,0,C2729+1)</f>
        <v>0</v>
      </c>
      <c r="D2730" s="1">
        <f t="shared" si="101"/>
        <v>5</v>
      </c>
      <c r="E2730" s="1" t="str">
        <f>INDEX(Protocol[Mark],MATCH(C2730,Protocol[Step],0))</f>
        <v>1pfi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238010005</v>
      </c>
      <c r="H2730" s="134">
        <f>Systematic[[#This Row],[SampleVariableLabel]]+100*Systematic[[#This Row],[State]]</f>
        <v>238010005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238</v>
      </c>
      <c r="B2731" s="1">
        <f>IF(C2731=0,IF(B2730=Protocol!$V$20,1,B2730+1),B2730)</f>
        <v>1</v>
      </c>
      <c r="C2731" s="1">
        <f>IF(C2730+1=Protocol!$V$21,0,C2730+1)</f>
        <v>1</v>
      </c>
      <c r="D2731" s="1">
        <f t="shared" si="101"/>
        <v>6</v>
      </c>
      <c r="E2731" s="1" t="str">
        <f>INDEX(Protocol[Mark],MATCH(C2731,Protocol[Step],0))</f>
        <v>1OctM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238010006</v>
      </c>
      <c r="H2731" s="134">
        <f>Systematic[[#This Row],[SampleVariableLabel]]+100*Systematic[[#This Row],[State]]</f>
        <v>238010106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238</v>
      </c>
      <c r="B2732" s="1">
        <f>IF(C2732=0,IF(B2731=Protocol!$V$20,1,B2731+1),B2731)</f>
        <v>1</v>
      </c>
      <c r="C2732" s="1">
        <f>IF(C2731+1=Protocol!$V$21,0,C2731+1)</f>
        <v>2</v>
      </c>
      <c r="D2732" s="1">
        <f t="shared" si="101"/>
        <v>1</v>
      </c>
      <c r="E2732" s="1" t="str">
        <f>INDEX(Protocol[Mark],MATCH(C2732,Protocol[Step],0))</f>
        <v>2D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238010001</v>
      </c>
      <c r="H2732" s="134">
        <f>Systematic[[#This Row],[SampleVariableLabel]]+100*Systematic[[#This Row],[State]]</f>
        <v>238010201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238</v>
      </c>
      <c r="B2733" s="1">
        <f>IF(C2733=0,IF(B2732=Protocol!$V$20,1,B2732+1),B2732)</f>
        <v>1</v>
      </c>
      <c r="C2733" s="1">
        <f>IF(C2732+1=Protocol!$V$21,0,C2732+1)</f>
        <v>3</v>
      </c>
      <c r="D2733" s="1">
        <f t="shared" si="101"/>
        <v>2</v>
      </c>
      <c r="E2733" s="1" t="str">
        <f>INDEX(Protocol[Mark],MATCH(C2733,Protocol[Step],0))</f>
        <v>2c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238010002</v>
      </c>
      <c r="H2733" s="134">
        <f>Systematic[[#This Row],[SampleVariableLabel]]+100*Systematic[[#This Row],[State]]</f>
        <v>238010302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238</v>
      </c>
      <c r="B2734" s="1">
        <f>IF(C2734=0,IF(B2733=Protocol!$V$20,1,B2733+1),B2733)</f>
        <v>1</v>
      </c>
      <c r="C2734" s="1">
        <f>IF(C2733+1=Protocol!$V$21,0,C2733+1)</f>
        <v>4</v>
      </c>
      <c r="D2734" s="1">
        <f t="shared" si="101"/>
        <v>3</v>
      </c>
      <c r="E2734" s="1" t="str">
        <f>INDEX(Protocol[Mark],MATCH(C2734,Protocol[Step],0))</f>
        <v>3P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238010003</v>
      </c>
      <c r="H2734" s="134">
        <f>Systematic[[#This Row],[SampleVariableLabel]]+100*Systematic[[#This Row],[State]]</f>
        <v>238010403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238</v>
      </c>
      <c r="B2735" s="1">
        <f>IF(C2735=0,IF(B2734=Protocol!$V$20,1,B2734+1),B2734)</f>
        <v>1</v>
      </c>
      <c r="C2735" s="1">
        <f>IF(C2734+1=Protocol!$V$21,0,C2734+1)</f>
        <v>5</v>
      </c>
      <c r="D2735" s="1">
        <f t="shared" si="101"/>
        <v>4</v>
      </c>
      <c r="E2735" s="1" t="str">
        <f>INDEX(Protocol[Mark],MATCH(C2735,Protocol[Step],0))</f>
        <v>4S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238010004</v>
      </c>
      <c r="H2735" s="134">
        <f>Systematic[[#This Row],[SampleVariableLabel]]+100*Systematic[[#This Row],[State]]</f>
        <v>238010504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238</v>
      </c>
      <c r="B2736" s="1">
        <f>IF(C2736=0,IF(B2735=Protocol!$V$20,1,B2735+1),B2735)</f>
        <v>1</v>
      </c>
      <c r="C2736" s="1">
        <f>IF(C2735+1=Protocol!$V$21,0,C2735+1)</f>
        <v>6</v>
      </c>
      <c r="D2736" s="1">
        <f t="shared" si="101"/>
        <v>5</v>
      </c>
      <c r="E2736" s="1" t="str">
        <f>INDEX(Protocol[Mark],MATCH(C2736,Protocol[Step],0))</f>
        <v>5U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238010005</v>
      </c>
      <c r="H2736" s="134">
        <f>Systematic[[#This Row],[SampleVariableLabel]]+100*Systematic[[#This Row],[State]]</f>
        <v>238010605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238</v>
      </c>
      <c r="B2737" s="1">
        <f>IF(C2737=0,IF(B2736=Protocol!$V$20,1,B2736+1),B2736)</f>
        <v>1</v>
      </c>
      <c r="C2737" s="1">
        <f>IF(C2736+1=Protocol!$V$21,0,C2736+1)</f>
        <v>7</v>
      </c>
      <c r="D2737" s="1">
        <f t="shared" si="101"/>
        <v>6</v>
      </c>
      <c r="E2737" s="1" t="str">
        <f>INDEX(Protocol[Mark],MATCH(C2737,Protocol[Step],0))</f>
        <v>6Rot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238010006</v>
      </c>
      <c r="H2737" s="134">
        <f>Systematic[[#This Row],[SampleVariableLabel]]+100*Systematic[[#This Row],[State]]</f>
        <v>238010706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239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1pfi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239010001</v>
      </c>
      <c r="H2738" s="134">
        <f>Systematic[[#This Row],[SampleVariableLabel]]+100*Systematic[[#This Row],[State]]</f>
        <v>239010001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239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1OctM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239010002</v>
      </c>
      <c r="H2739" s="134">
        <f>Systematic[[#This Row],[SampleVariableLabel]]+100*Systematic[[#This Row],[State]]</f>
        <v>239010102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239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2D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239010003</v>
      </c>
      <c r="H2740" s="134">
        <f>Systematic[[#This Row],[SampleVariableLabel]]+100*Systematic[[#This Row],[State]]</f>
        <v>239010203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239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2c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239010004</v>
      </c>
      <c r="H2741" s="134">
        <f>Systematic[[#This Row],[SampleVariableLabel]]+100*Systematic[[#This Row],[State]]</f>
        <v>239010304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239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3P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239010005</v>
      </c>
      <c r="H2742" s="134">
        <f>Systematic[[#This Row],[SampleVariableLabel]]+100*Systematic[[#This Row],[State]]</f>
        <v>239010405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239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4S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239010006</v>
      </c>
      <c r="H2743" s="134">
        <f>Systematic[[#This Row],[SampleVariableLabel]]+100*Systematic[[#This Row],[State]]</f>
        <v>239010506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239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5U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239010001</v>
      </c>
      <c r="H2744" s="134">
        <f>Systematic[[#This Row],[SampleVariableLabel]]+100*Systematic[[#This Row],[State]]</f>
        <v>239010601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239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6Rot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239010002</v>
      </c>
      <c r="H2745" s="134">
        <f>Systematic[[#This Row],[SampleVariableLabel]]+100*Systematic[[#This Row],[State]]</f>
        <v>239010702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240</v>
      </c>
      <c r="B2746" s="1">
        <f>IF(C2746=0,IF(B2745=Protocol!$V$20,1,B2745+1),B2745)</f>
        <v>1</v>
      </c>
      <c r="C2746" s="1">
        <f>IF(C2745+1=Protocol!$V$21,0,C2745+1)</f>
        <v>0</v>
      </c>
      <c r="D2746" s="1">
        <f t="shared" si="101"/>
        <v>3</v>
      </c>
      <c r="E2746" s="1" t="str">
        <f>INDEX(Protocol[Mark],MATCH(C2746,Protocol[Step],0))</f>
        <v>1pfi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240010003</v>
      </c>
      <c r="H2746" s="134">
        <f>Systematic[[#This Row],[SampleVariableLabel]]+100*Systematic[[#This Row],[State]]</f>
        <v>240010003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240</v>
      </c>
      <c r="B2747" s="1">
        <f>IF(C2747=0,IF(B2746=Protocol!$V$20,1,B2746+1),B2746)</f>
        <v>1</v>
      </c>
      <c r="C2747" s="1">
        <f>IF(C2746+1=Protocol!$V$21,0,C2746+1)</f>
        <v>1</v>
      </c>
      <c r="D2747" s="1">
        <f t="shared" si="101"/>
        <v>4</v>
      </c>
      <c r="E2747" s="1" t="str">
        <f>INDEX(Protocol[Mark],MATCH(C2747,Protocol[Step],0))</f>
        <v>1OctM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240010004</v>
      </c>
      <c r="H2747" s="134">
        <f>Systematic[[#This Row],[SampleVariableLabel]]+100*Systematic[[#This Row],[State]]</f>
        <v>240010104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240</v>
      </c>
      <c r="B2748" s="1">
        <f>IF(C2748=0,IF(B2747=Protocol!$V$20,1,B2747+1),B2747)</f>
        <v>1</v>
      </c>
      <c r="C2748" s="1">
        <f>IF(C2747+1=Protocol!$V$21,0,C2747+1)</f>
        <v>2</v>
      </c>
      <c r="D2748" s="1">
        <f t="shared" si="101"/>
        <v>5</v>
      </c>
      <c r="E2748" s="1" t="str">
        <f>INDEX(Protocol[Mark],MATCH(C2748,Protocol[Step],0))</f>
        <v>2D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240010005</v>
      </c>
      <c r="H2748" s="134">
        <f>Systematic[[#This Row],[SampleVariableLabel]]+100*Systematic[[#This Row],[State]]</f>
        <v>240010205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240</v>
      </c>
      <c r="B2749" s="1">
        <f>IF(C2749=0,IF(B2748=Protocol!$V$20,1,B2748+1),B2748)</f>
        <v>1</v>
      </c>
      <c r="C2749" s="1">
        <f>IF(C2748+1=Protocol!$V$21,0,C2748+1)</f>
        <v>3</v>
      </c>
      <c r="D2749" s="1">
        <f t="shared" si="101"/>
        <v>6</v>
      </c>
      <c r="E2749" s="1" t="str">
        <f>INDEX(Protocol[Mark],MATCH(C2749,Protocol[Step],0))</f>
        <v>2c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240010006</v>
      </c>
      <c r="H2749" s="134">
        <f>Systematic[[#This Row],[SampleVariableLabel]]+100*Systematic[[#This Row],[State]]</f>
        <v>240010306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240</v>
      </c>
      <c r="B2750" s="1">
        <f>IF(C2750=0,IF(B2749=Protocol!$V$20,1,B2749+1),B2749)</f>
        <v>1</v>
      </c>
      <c r="C2750" s="1">
        <f>IF(C2749+1=Protocol!$V$21,0,C2749+1)</f>
        <v>4</v>
      </c>
      <c r="D2750" s="1">
        <f t="shared" si="101"/>
        <v>1</v>
      </c>
      <c r="E2750" s="1" t="str">
        <f>INDEX(Protocol[Mark],MATCH(C2750,Protocol[Step],0))</f>
        <v>3P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240010001</v>
      </c>
      <c r="H2750" s="134">
        <f>Systematic[[#This Row],[SampleVariableLabel]]+100*Systematic[[#This Row],[State]]</f>
        <v>240010401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240</v>
      </c>
      <c r="B2751" s="1">
        <f>IF(C2751=0,IF(B2750=Protocol!$V$20,1,B2750+1),B2750)</f>
        <v>1</v>
      </c>
      <c r="C2751" s="1">
        <f>IF(C2750+1=Protocol!$V$21,0,C2750+1)</f>
        <v>5</v>
      </c>
      <c r="D2751" s="1">
        <f t="shared" si="101"/>
        <v>2</v>
      </c>
      <c r="E2751" s="1" t="str">
        <f>INDEX(Protocol[Mark],MATCH(C2751,Protocol[Step],0))</f>
        <v>4S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240010002</v>
      </c>
      <c r="H2751" s="134">
        <f>Systematic[[#This Row],[SampleVariableLabel]]+100*Systematic[[#This Row],[State]]</f>
        <v>240010502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240</v>
      </c>
      <c r="B2752" s="1">
        <f>IF(C2752=0,IF(B2751=Protocol!$V$20,1,B2751+1),B2751)</f>
        <v>1</v>
      </c>
      <c r="C2752" s="1">
        <f>IF(C2751+1=Protocol!$V$21,0,C2751+1)</f>
        <v>6</v>
      </c>
      <c r="D2752" s="1">
        <f t="shared" si="101"/>
        <v>3</v>
      </c>
      <c r="E2752" s="1" t="str">
        <f>INDEX(Protocol[Mark],MATCH(C2752,Protocol[Step],0))</f>
        <v>5U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240010003</v>
      </c>
      <c r="H2752" s="134">
        <f>Systematic[[#This Row],[SampleVariableLabel]]+100*Systematic[[#This Row],[State]]</f>
        <v>240010603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240</v>
      </c>
      <c r="B2753" s="1">
        <f>IF(C2753=0,IF(B2752=Protocol!$V$20,1,B2752+1),B2752)</f>
        <v>1</v>
      </c>
      <c r="C2753" s="1">
        <f>IF(C2752+1=Protocol!$V$21,0,C2752+1)</f>
        <v>7</v>
      </c>
      <c r="D2753" s="1">
        <f t="shared" si="101"/>
        <v>4</v>
      </c>
      <c r="E2753" s="1" t="str">
        <f>INDEX(Protocol[Mark],MATCH(C2753,Protocol[Step],0))</f>
        <v>6Rot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240010004</v>
      </c>
      <c r="H2753" s="134">
        <f>Systematic[[#This Row],[SampleVariableLabel]]+100*Systematic[[#This Row],[State]]</f>
        <v>240010704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241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1pfi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241010005</v>
      </c>
      <c r="H2754" s="134">
        <f>Systematic[[#This Row],[SampleVariableLabel]]+100*Systematic[[#This Row],[State]]</f>
        <v>241010005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241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1OctM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241010006</v>
      </c>
      <c r="H2755" s="134">
        <f>Systematic[[#This Row],[SampleVariableLabel]]+100*Systematic[[#This Row],[State]]</f>
        <v>241010106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241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241010001</v>
      </c>
      <c r="H2756" s="134">
        <f>Systematic[[#This Row],[SampleVariableLabel]]+100*Systematic[[#This Row],[State]]</f>
        <v>241010201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241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2c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241010002</v>
      </c>
      <c r="H2757" s="134">
        <f>Systematic[[#This Row],[SampleVariableLabel]]+100*Systematic[[#This Row],[State]]</f>
        <v>241010302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241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3P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241010003</v>
      </c>
      <c r="H2758" s="134">
        <f>Systematic[[#This Row],[SampleVariableLabel]]+100*Systematic[[#This Row],[State]]</f>
        <v>241010403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241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4S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241010004</v>
      </c>
      <c r="H2759" s="134">
        <f>Systematic[[#This Row],[SampleVariableLabel]]+100*Systematic[[#This Row],[State]]</f>
        <v>241010504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241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5U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241010005</v>
      </c>
      <c r="H2760" s="134">
        <f>Systematic[[#This Row],[SampleVariableLabel]]+100*Systematic[[#This Row],[State]]</f>
        <v>241010605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241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6Rot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241010006</v>
      </c>
      <c r="H2761" s="134">
        <f>Systematic[[#This Row],[SampleVariableLabel]]+100*Systematic[[#This Row],[State]]</f>
        <v>241010706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242</v>
      </c>
      <c r="B2762" s="1">
        <f>IF(C2762=0,IF(B2761=Protocol!$V$20,1,B2761+1),B2761)</f>
        <v>1</v>
      </c>
      <c r="C2762" s="1">
        <f>IF(C2761+1=Protocol!$V$21,0,C2761+1)</f>
        <v>0</v>
      </c>
      <c r="D2762" s="1">
        <f t="shared" si="103"/>
        <v>1</v>
      </c>
      <c r="E2762" s="1" t="str">
        <f>INDEX(Protocol[Mark],MATCH(C2762,Protocol[Step],0))</f>
        <v>1pfi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242010001</v>
      </c>
      <c r="H2762" s="134">
        <f>Systematic[[#This Row],[SampleVariableLabel]]+100*Systematic[[#This Row],[State]]</f>
        <v>242010001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242</v>
      </c>
      <c r="B2763" s="1">
        <f>IF(C2763=0,IF(B2762=Protocol!$V$20,1,B2762+1),B2762)</f>
        <v>1</v>
      </c>
      <c r="C2763" s="1">
        <f>IF(C2762+1=Protocol!$V$21,0,C2762+1)</f>
        <v>1</v>
      </c>
      <c r="D2763" s="1">
        <f t="shared" si="103"/>
        <v>2</v>
      </c>
      <c r="E2763" s="1" t="str">
        <f>INDEX(Protocol[Mark],MATCH(C2763,Protocol[Step],0))</f>
        <v>1OctM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242010002</v>
      </c>
      <c r="H2763" s="134">
        <f>Systematic[[#This Row],[SampleVariableLabel]]+100*Systematic[[#This Row],[State]]</f>
        <v>242010102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242</v>
      </c>
      <c r="B2764" s="1">
        <f>IF(C2764=0,IF(B2763=Protocol!$V$20,1,B2763+1),B2763)</f>
        <v>1</v>
      </c>
      <c r="C2764" s="1">
        <f>IF(C2763+1=Protocol!$V$21,0,C2763+1)</f>
        <v>2</v>
      </c>
      <c r="D2764" s="1">
        <f t="shared" si="103"/>
        <v>3</v>
      </c>
      <c r="E2764" s="1" t="str">
        <f>INDEX(Protocol[Mark],MATCH(C2764,Protocol[Step],0))</f>
        <v>2D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242010003</v>
      </c>
      <c r="H2764" s="134">
        <f>Systematic[[#This Row],[SampleVariableLabel]]+100*Systematic[[#This Row],[State]]</f>
        <v>242010203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242</v>
      </c>
      <c r="B2765" s="1">
        <f>IF(C2765=0,IF(B2764=Protocol!$V$20,1,B2764+1),B2764)</f>
        <v>1</v>
      </c>
      <c r="C2765" s="1">
        <f>IF(C2764+1=Protocol!$V$21,0,C2764+1)</f>
        <v>3</v>
      </c>
      <c r="D2765" s="1">
        <f t="shared" si="103"/>
        <v>4</v>
      </c>
      <c r="E2765" s="1" t="str">
        <f>INDEX(Protocol[Mark],MATCH(C2765,Protocol[Step],0))</f>
        <v>2c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242010004</v>
      </c>
      <c r="H2765" s="134">
        <f>Systematic[[#This Row],[SampleVariableLabel]]+100*Systematic[[#This Row],[State]]</f>
        <v>242010304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242</v>
      </c>
      <c r="B2766" s="1">
        <f>IF(C2766=0,IF(B2765=Protocol!$V$20,1,B2765+1),B2765)</f>
        <v>1</v>
      </c>
      <c r="C2766" s="1">
        <f>IF(C2765+1=Protocol!$V$21,0,C2765+1)</f>
        <v>4</v>
      </c>
      <c r="D2766" s="1">
        <f t="shared" si="103"/>
        <v>5</v>
      </c>
      <c r="E2766" s="1" t="str">
        <f>INDEX(Protocol[Mark],MATCH(C2766,Protocol[Step],0))</f>
        <v>3P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242010005</v>
      </c>
      <c r="H2766" s="134">
        <f>Systematic[[#This Row],[SampleVariableLabel]]+100*Systematic[[#This Row],[State]]</f>
        <v>242010405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242</v>
      </c>
      <c r="B2767" s="1">
        <f>IF(C2767=0,IF(B2766=Protocol!$V$20,1,B2766+1),B2766)</f>
        <v>1</v>
      </c>
      <c r="C2767" s="1">
        <f>IF(C2766+1=Protocol!$V$21,0,C2766+1)</f>
        <v>5</v>
      </c>
      <c r="D2767" s="1">
        <f t="shared" si="103"/>
        <v>6</v>
      </c>
      <c r="E2767" s="1" t="str">
        <f>INDEX(Protocol[Mark],MATCH(C2767,Protocol[Step],0))</f>
        <v>4S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242010006</v>
      </c>
      <c r="H2767" s="134">
        <f>Systematic[[#This Row],[SampleVariableLabel]]+100*Systematic[[#This Row],[State]]</f>
        <v>242010506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242</v>
      </c>
      <c r="B2768" s="1">
        <f>IF(C2768=0,IF(B2767=Protocol!$V$20,1,B2767+1),B2767)</f>
        <v>1</v>
      </c>
      <c r="C2768" s="1">
        <f>IF(C2767+1=Protocol!$V$21,0,C2767+1)</f>
        <v>6</v>
      </c>
      <c r="D2768" s="1">
        <f t="shared" si="103"/>
        <v>1</v>
      </c>
      <c r="E2768" s="1" t="str">
        <f>INDEX(Protocol[Mark],MATCH(C2768,Protocol[Step],0))</f>
        <v>5U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242010001</v>
      </c>
      <c r="H2768" s="134">
        <f>Systematic[[#This Row],[SampleVariableLabel]]+100*Systematic[[#This Row],[State]]</f>
        <v>242010601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242</v>
      </c>
      <c r="B2769" s="1">
        <f>IF(C2769=0,IF(B2768=Protocol!$V$20,1,B2768+1),B2768)</f>
        <v>1</v>
      </c>
      <c r="C2769" s="1">
        <f>IF(C2768+1=Protocol!$V$21,0,C2768+1)</f>
        <v>7</v>
      </c>
      <c r="D2769" s="1">
        <f t="shared" si="103"/>
        <v>2</v>
      </c>
      <c r="E2769" s="1" t="str">
        <f>INDEX(Protocol[Mark],MATCH(C2769,Protocol[Step],0))</f>
        <v>6Rot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242010002</v>
      </c>
      <c r="H2769" s="134">
        <f>Systematic[[#This Row],[SampleVariableLabel]]+100*Systematic[[#This Row],[State]]</f>
        <v>242010702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243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1pfi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243010003</v>
      </c>
      <c r="H2770" s="134">
        <f>Systematic[[#This Row],[SampleVariableLabel]]+100*Systematic[[#This Row],[State]]</f>
        <v>243010003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243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1OctM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243010004</v>
      </c>
      <c r="H2771" s="134">
        <f>Systematic[[#This Row],[SampleVariableLabel]]+100*Systematic[[#This Row],[State]]</f>
        <v>243010104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243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2D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243010005</v>
      </c>
      <c r="H2772" s="134">
        <f>Systematic[[#This Row],[SampleVariableLabel]]+100*Systematic[[#This Row],[State]]</f>
        <v>243010205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243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243010006</v>
      </c>
      <c r="H2773" s="134">
        <f>Systematic[[#This Row],[SampleVariableLabel]]+100*Systematic[[#This Row],[State]]</f>
        <v>243010306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243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3P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243010001</v>
      </c>
      <c r="H2774" s="134">
        <f>Systematic[[#This Row],[SampleVariableLabel]]+100*Systematic[[#This Row],[State]]</f>
        <v>243010401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243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4S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243010002</v>
      </c>
      <c r="H2775" s="134">
        <f>Systematic[[#This Row],[SampleVariableLabel]]+100*Systematic[[#This Row],[State]]</f>
        <v>243010502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243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5U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243010003</v>
      </c>
      <c r="H2776" s="134">
        <f>Systematic[[#This Row],[SampleVariableLabel]]+100*Systematic[[#This Row],[State]]</f>
        <v>243010603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243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6Rot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243010004</v>
      </c>
      <c r="H2777" s="134">
        <f>Systematic[[#This Row],[SampleVariableLabel]]+100*Systematic[[#This Row],[State]]</f>
        <v>243010704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244</v>
      </c>
      <c r="B2778" s="1">
        <f>IF(C2778=0,IF(B2777=Protocol!$V$20,1,B2777+1),B2777)</f>
        <v>1</v>
      </c>
      <c r="C2778" s="1">
        <f>IF(C2777+1=Protocol!$V$21,0,C2777+1)</f>
        <v>0</v>
      </c>
      <c r="D2778" s="1">
        <f t="shared" si="103"/>
        <v>5</v>
      </c>
      <c r="E2778" s="1" t="str">
        <f>INDEX(Protocol[Mark],MATCH(C2778,Protocol[Step],0))</f>
        <v>1pfi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244010005</v>
      </c>
      <c r="H2778" s="134">
        <f>Systematic[[#This Row],[SampleVariableLabel]]+100*Systematic[[#This Row],[State]]</f>
        <v>244010005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244</v>
      </c>
      <c r="B2779" s="1">
        <f>IF(C2779=0,IF(B2778=Protocol!$V$20,1,B2778+1),B2778)</f>
        <v>1</v>
      </c>
      <c r="C2779" s="1">
        <f>IF(C2778+1=Protocol!$V$21,0,C2778+1)</f>
        <v>1</v>
      </c>
      <c r="D2779" s="1">
        <f t="shared" si="103"/>
        <v>6</v>
      </c>
      <c r="E2779" s="1" t="str">
        <f>INDEX(Protocol[Mark],MATCH(C2779,Protocol[Step],0))</f>
        <v>1OctM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244010006</v>
      </c>
      <c r="H2779" s="134">
        <f>Systematic[[#This Row],[SampleVariableLabel]]+100*Systematic[[#This Row],[State]]</f>
        <v>244010106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244</v>
      </c>
      <c r="B2780" s="1">
        <f>IF(C2780=0,IF(B2779=Protocol!$V$20,1,B2779+1),B2779)</f>
        <v>1</v>
      </c>
      <c r="C2780" s="1">
        <f>IF(C2779+1=Protocol!$V$21,0,C2779+1)</f>
        <v>2</v>
      </c>
      <c r="D2780" s="1">
        <f t="shared" si="103"/>
        <v>1</v>
      </c>
      <c r="E2780" s="1" t="str">
        <f>INDEX(Protocol[Mark],MATCH(C2780,Protocol[Step],0))</f>
        <v>2D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244010001</v>
      </c>
      <c r="H2780" s="134">
        <f>Systematic[[#This Row],[SampleVariableLabel]]+100*Systematic[[#This Row],[State]]</f>
        <v>244010201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244</v>
      </c>
      <c r="B2781" s="1">
        <f>IF(C2781=0,IF(B2780=Protocol!$V$20,1,B2780+1),B2780)</f>
        <v>1</v>
      </c>
      <c r="C2781" s="1">
        <f>IF(C2780+1=Protocol!$V$21,0,C2780+1)</f>
        <v>3</v>
      </c>
      <c r="D2781" s="1">
        <f t="shared" si="103"/>
        <v>2</v>
      </c>
      <c r="E2781" s="1" t="str">
        <f>INDEX(Protocol[Mark],MATCH(C2781,Protocol[Step],0))</f>
        <v>2c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244010002</v>
      </c>
      <c r="H2781" s="134">
        <f>Systematic[[#This Row],[SampleVariableLabel]]+100*Systematic[[#This Row],[State]]</f>
        <v>244010302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244</v>
      </c>
      <c r="B2782" s="1">
        <f>IF(C2782=0,IF(B2781=Protocol!$V$20,1,B2781+1),B2781)</f>
        <v>1</v>
      </c>
      <c r="C2782" s="1">
        <f>IF(C2781+1=Protocol!$V$21,0,C2781+1)</f>
        <v>4</v>
      </c>
      <c r="D2782" s="1">
        <f t="shared" si="103"/>
        <v>3</v>
      </c>
      <c r="E2782" s="1" t="str">
        <f>INDEX(Protocol[Mark],MATCH(C2782,Protocol[Step],0))</f>
        <v>3P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244010003</v>
      </c>
      <c r="H2782" s="134">
        <f>Systematic[[#This Row],[SampleVariableLabel]]+100*Systematic[[#This Row],[State]]</f>
        <v>244010403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244</v>
      </c>
      <c r="B2783" s="1">
        <f>IF(C2783=0,IF(B2782=Protocol!$V$20,1,B2782+1),B2782)</f>
        <v>1</v>
      </c>
      <c r="C2783" s="1">
        <f>IF(C2782+1=Protocol!$V$21,0,C2782+1)</f>
        <v>5</v>
      </c>
      <c r="D2783" s="1">
        <f t="shared" si="103"/>
        <v>4</v>
      </c>
      <c r="E2783" s="1" t="str">
        <f>INDEX(Protocol[Mark],MATCH(C2783,Protocol[Step],0))</f>
        <v>4S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244010004</v>
      </c>
      <c r="H2783" s="134">
        <f>Systematic[[#This Row],[SampleVariableLabel]]+100*Systematic[[#This Row],[State]]</f>
        <v>244010504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244</v>
      </c>
      <c r="B2784" s="1">
        <f>IF(C2784=0,IF(B2783=Protocol!$V$20,1,B2783+1),B2783)</f>
        <v>1</v>
      </c>
      <c r="C2784" s="1">
        <f>IF(C2783+1=Protocol!$V$21,0,C2783+1)</f>
        <v>6</v>
      </c>
      <c r="D2784" s="1">
        <f t="shared" si="103"/>
        <v>5</v>
      </c>
      <c r="E2784" s="1" t="str">
        <f>INDEX(Protocol[Mark],MATCH(C2784,Protocol[Step],0))</f>
        <v>5U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244010005</v>
      </c>
      <c r="H2784" s="134">
        <f>Systematic[[#This Row],[SampleVariableLabel]]+100*Systematic[[#This Row],[State]]</f>
        <v>244010605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244</v>
      </c>
      <c r="B2785" s="1">
        <f>IF(C2785=0,IF(B2784=Protocol!$V$20,1,B2784+1),B2784)</f>
        <v>1</v>
      </c>
      <c r="C2785" s="1">
        <f>IF(C2784+1=Protocol!$V$21,0,C2784+1)</f>
        <v>7</v>
      </c>
      <c r="D2785" s="1">
        <f t="shared" si="103"/>
        <v>6</v>
      </c>
      <c r="E2785" s="1" t="str">
        <f>INDEX(Protocol[Mark],MATCH(C2785,Protocol[Step],0))</f>
        <v>6Rot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244010006</v>
      </c>
      <c r="H2785" s="134">
        <f>Systematic[[#This Row],[SampleVariableLabel]]+100*Systematic[[#This Row],[State]]</f>
        <v>244010706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245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1pfi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245010001</v>
      </c>
      <c r="H2786" s="134">
        <f>Systematic[[#This Row],[SampleVariableLabel]]+100*Systematic[[#This Row],[State]]</f>
        <v>245010001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245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1OctM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245010002</v>
      </c>
      <c r="H2787" s="134">
        <f>Systematic[[#This Row],[SampleVariableLabel]]+100*Systematic[[#This Row],[State]]</f>
        <v>245010102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245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2D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245010003</v>
      </c>
      <c r="H2788" s="134">
        <f>Systematic[[#This Row],[SampleVariableLabel]]+100*Systematic[[#This Row],[State]]</f>
        <v>245010203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245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2c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245010004</v>
      </c>
      <c r="H2789" s="134">
        <f>Systematic[[#This Row],[SampleVariableLabel]]+100*Systematic[[#This Row],[State]]</f>
        <v>245010304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245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3P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245010005</v>
      </c>
      <c r="H2790" s="134">
        <f>Systematic[[#This Row],[SampleVariableLabel]]+100*Systematic[[#This Row],[State]]</f>
        <v>245010405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245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4S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245010006</v>
      </c>
      <c r="H2791" s="134">
        <f>Systematic[[#This Row],[SampleVariableLabel]]+100*Systematic[[#This Row],[State]]</f>
        <v>245010506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245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5U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245010001</v>
      </c>
      <c r="H2792" s="134">
        <f>Systematic[[#This Row],[SampleVariableLabel]]+100*Systematic[[#This Row],[State]]</f>
        <v>245010601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245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6Rot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245010002</v>
      </c>
      <c r="H2793" s="134">
        <f>Systematic[[#This Row],[SampleVariableLabel]]+100*Systematic[[#This Row],[State]]</f>
        <v>245010702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246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1pfi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246010003</v>
      </c>
      <c r="H2794" s="134">
        <f>Systematic[[#This Row],[SampleVariableLabel]]+100*Systematic[[#This Row],[State]]</f>
        <v>246010003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246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1OctM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246010004</v>
      </c>
      <c r="H2795" s="134">
        <f>Systematic[[#This Row],[SampleVariableLabel]]+100*Systematic[[#This Row],[State]]</f>
        <v>246010104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246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2D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246010005</v>
      </c>
      <c r="H2796" s="134">
        <f>Systematic[[#This Row],[SampleVariableLabel]]+100*Systematic[[#This Row],[State]]</f>
        <v>246010205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246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2c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246010006</v>
      </c>
      <c r="H2797" s="134">
        <f>Systematic[[#This Row],[SampleVariableLabel]]+100*Systematic[[#This Row],[State]]</f>
        <v>246010306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246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3P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246010001</v>
      </c>
      <c r="H2798" s="134">
        <f>Systematic[[#This Row],[SampleVariableLabel]]+100*Systematic[[#This Row],[State]]</f>
        <v>246010401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246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4S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246010002</v>
      </c>
      <c r="H2799" s="134">
        <f>Systematic[[#This Row],[SampleVariableLabel]]+100*Systematic[[#This Row],[State]]</f>
        <v>246010502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246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5U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246010003</v>
      </c>
      <c r="H2800" s="134">
        <f>Systematic[[#This Row],[SampleVariableLabel]]+100*Systematic[[#This Row],[State]]</f>
        <v>246010603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246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6Rot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246010004</v>
      </c>
      <c r="H2801" s="134">
        <f>Systematic[[#This Row],[SampleVariableLabel]]+100*Systematic[[#This Row],[State]]</f>
        <v>246010704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247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1pfi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247010005</v>
      </c>
      <c r="H2802" s="134">
        <f>Systematic[[#This Row],[SampleVariableLabel]]+100*Systematic[[#This Row],[State]]</f>
        <v>247010005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247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1OctM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247010006</v>
      </c>
      <c r="H2803" s="134">
        <f>Systematic[[#This Row],[SampleVariableLabel]]+100*Systematic[[#This Row],[State]]</f>
        <v>247010106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247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2D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247010001</v>
      </c>
      <c r="H2804" s="134">
        <f>Systematic[[#This Row],[SampleVariableLabel]]+100*Systematic[[#This Row],[State]]</f>
        <v>247010201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247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2c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247010002</v>
      </c>
      <c r="H2805" s="134">
        <f>Systematic[[#This Row],[SampleVariableLabel]]+100*Systematic[[#This Row],[State]]</f>
        <v>247010302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247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3P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247010003</v>
      </c>
      <c r="H2806" s="134">
        <f>Systematic[[#This Row],[SampleVariableLabel]]+100*Systematic[[#This Row],[State]]</f>
        <v>247010403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247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4S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247010004</v>
      </c>
      <c r="H2807" s="134">
        <f>Systematic[[#This Row],[SampleVariableLabel]]+100*Systematic[[#This Row],[State]]</f>
        <v>247010504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247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5U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247010005</v>
      </c>
      <c r="H2808" s="134">
        <f>Systematic[[#This Row],[SampleVariableLabel]]+100*Systematic[[#This Row],[State]]</f>
        <v>247010605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247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6Rot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247010006</v>
      </c>
      <c r="H2809" s="134">
        <f>Systematic[[#This Row],[SampleVariableLabel]]+100*Systematic[[#This Row],[State]]</f>
        <v>247010706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248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1pfi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248010001</v>
      </c>
      <c r="H2810" s="134">
        <f>Systematic[[#This Row],[SampleVariableLabel]]+100*Systematic[[#This Row],[State]]</f>
        <v>248010001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248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1OctM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248010002</v>
      </c>
      <c r="H2811" s="134">
        <f>Systematic[[#This Row],[SampleVariableLabel]]+100*Systematic[[#This Row],[State]]</f>
        <v>248010102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248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248010003</v>
      </c>
      <c r="H2812" s="134">
        <f>Systematic[[#This Row],[SampleVariableLabel]]+100*Systematic[[#This Row],[State]]</f>
        <v>248010203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248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248010004</v>
      </c>
      <c r="H2813" s="134">
        <f>Systematic[[#This Row],[SampleVariableLabel]]+100*Systematic[[#This Row],[State]]</f>
        <v>248010304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248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3P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248010005</v>
      </c>
      <c r="H2814" s="134">
        <f>Systematic[[#This Row],[SampleVariableLabel]]+100*Systematic[[#This Row],[State]]</f>
        <v>248010405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248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4S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248010006</v>
      </c>
      <c r="H2815" s="134">
        <f>Systematic[[#This Row],[SampleVariableLabel]]+100*Systematic[[#This Row],[State]]</f>
        <v>248010506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248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5U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248010001</v>
      </c>
      <c r="H2816" s="134">
        <f>Systematic[[#This Row],[SampleVariableLabel]]+100*Systematic[[#This Row],[State]]</f>
        <v>248010601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248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248010002</v>
      </c>
      <c r="H2817" s="134">
        <f>Systematic[[#This Row],[SampleVariableLabel]]+100*Systematic[[#This Row],[State]]</f>
        <v>248010702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249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1pfi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249010003</v>
      </c>
      <c r="H2818" s="134">
        <f>Systematic[[#This Row],[SampleVariableLabel]]+100*Systematic[[#This Row],[State]]</f>
        <v>249010003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249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1OctM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249010004</v>
      </c>
      <c r="H2819" s="134">
        <f>Systematic[[#This Row],[SampleVariableLabel]]+100*Systematic[[#This Row],[State]]</f>
        <v>249010104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249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2D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249010005</v>
      </c>
      <c r="H2820" s="134">
        <f>Systematic[[#This Row],[SampleVariableLabel]]+100*Systematic[[#This Row],[State]]</f>
        <v>249010205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249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2c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249010006</v>
      </c>
      <c r="H2821" s="134">
        <f>Systematic[[#This Row],[SampleVariableLabel]]+100*Systematic[[#This Row],[State]]</f>
        <v>249010306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249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3P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249010001</v>
      </c>
      <c r="H2822" s="134">
        <f>Systematic[[#This Row],[SampleVariableLabel]]+100*Systematic[[#This Row],[State]]</f>
        <v>249010401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249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4S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249010002</v>
      </c>
      <c r="H2823" s="134">
        <f>Systematic[[#This Row],[SampleVariableLabel]]+100*Systematic[[#This Row],[State]]</f>
        <v>249010502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249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5U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249010003</v>
      </c>
      <c r="H2824" s="134">
        <f>Systematic[[#This Row],[SampleVariableLabel]]+100*Systematic[[#This Row],[State]]</f>
        <v>249010603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249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6Rot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249010004</v>
      </c>
      <c r="H2825" s="134">
        <f>Systematic[[#This Row],[SampleVariableLabel]]+100*Systematic[[#This Row],[State]]</f>
        <v>249010704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250</v>
      </c>
      <c r="B2826" s="1">
        <f>IF(C2826=0,IF(B2825=Protocol!$V$20,1,B2825+1),B2825)</f>
        <v>1</v>
      </c>
      <c r="C2826" s="1">
        <f>IF(C2825+1=Protocol!$V$21,0,C2825+1)</f>
        <v>0</v>
      </c>
      <c r="D2826" s="1">
        <f t="shared" si="105"/>
        <v>5</v>
      </c>
      <c r="E2826" s="1" t="str">
        <f>INDEX(Protocol[Mark],MATCH(C2826,Protocol[Step],0))</f>
        <v>1pfi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250010005</v>
      </c>
      <c r="H2826" s="134">
        <f>Systematic[[#This Row],[SampleVariableLabel]]+100*Systematic[[#This Row],[State]]</f>
        <v>250010005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250</v>
      </c>
      <c r="B2827" s="1">
        <f>IF(C2827=0,IF(B2826=Protocol!$V$20,1,B2826+1),B2826)</f>
        <v>1</v>
      </c>
      <c r="C2827" s="1">
        <f>IF(C2826+1=Protocol!$V$21,0,C2826+1)</f>
        <v>1</v>
      </c>
      <c r="D2827" s="1">
        <f t="shared" si="105"/>
        <v>6</v>
      </c>
      <c r="E2827" s="1" t="str">
        <f>INDEX(Protocol[Mark],MATCH(C2827,Protocol[Step],0))</f>
        <v>1OctM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250010006</v>
      </c>
      <c r="H2827" s="134">
        <f>Systematic[[#This Row],[SampleVariableLabel]]+100*Systematic[[#This Row],[State]]</f>
        <v>250010106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250</v>
      </c>
      <c r="B2828" s="1">
        <f>IF(C2828=0,IF(B2827=Protocol!$V$20,1,B2827+1),B2827)</f>
        <v>1</v>
      </c>
      <c r="C2828" s="1">
        <f>IF(C2827+1=Protocol!$V$21,0,C2827+1)</f>
        <v>2</v>
      </c>
      <c r="D2828" s="1">
        <f t="shared" si="105"/>
        <v>1</v>
      </c>
      <c r="E2828" s="1" t="str">
        <f>INDEX(Protocol[Mark],MATCH(C2828,Protocol[Step],0))</f>
        <v>2D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250010001</v>
      </c>
      <c r="H2828" s="134">
        <f>Systematic[[#This Row],[SampleVariableLabel]]+100*Systematic[[#This Row],[State]]</f>
        <v>250010201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250</v>
      </c>
      <c r="B2829" s="1">
        <f>IF(C2829=0,IF(B2828=Protocol!$V$20,1,B2828+1),B2828)</f>
        <v>1</v>
      </c>
      <c r="C2829" s="1">
        <f>IF(C2828+1=Protocol!$V$21,0,C2828+1)</f>
        <v>3</v>
      </c>
      <c r="D2829" s="1">
        <f t="shared" si="105"/>
        <v>2</v>
      </c>
      <c r="E2829" s="1" t="str">
        <f>INDEX(Protocol[Mark],MATCH(C2829,Protocol[Step],0))</f>
        <v>2c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250010002</v>
      </c>
      <c r="H2829" s="134">
        <f>Systematic[[#This Row],[SampleVariableLabel]]+100*Systematic[[#This Row],[State]]</f>
        <v>250010302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250</v>
      </c>
      <c r="B2830" s="1">
        <f>IF(C2830=0,IF(B2829=Protocol!$V$20,1,B2829+1),B2829)</f>
        <v>1</v>
      </c>
      <c r="C2830" s="1">
        <f>IF(C2829+1=Protocol!$V$21,0,C2829+1)</f>
        <v>4</v>
      </c>
      <c r="D2830" s="1">
        <f t="shared" si="105"/>
        <v>3</v>
      </c>
      <c r="E2830" s="1" t="str">
        <f>INDEX(Protocol[Mark],MATCH(C2830,Protocol[Step],0))</f>
        <v>3P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250010003</v>
      </c>
      <c r="H2830" s="134">
        <f>Systematic[[#This Row],[SampleVariableLabel]]+100*Systematic[[#This Row],[State]]</f>
        <v>250010403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250</v>
      </c>
      <c r="B2831" s="1">
        <f>IF(C2831=0,IF(B2830=Protocol!$V$20,1,B2830+1),B2830)</f>
        <v>1</v>
      </c>
      <c r="C2831" s="1">
        <f>IF(C2830+1=Protocol!$V$21,0,C2830+1)</f>
        <v>5</v>
      </c>
      <c r="D2831" s="1">
        <f t="shared" si="105"/>
        <v>4</v>
      </c>
      <c r="E2831" s="1" t="str">
        <f>INDEX(Protocol[Mark],MATCH(C2831,Protocol[Step],0))</f>
        <v>4S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250010004</v>
      </c>
      <c r="H2831" s="134">
        <f>Systematic[[#This Row],[SampleVariableLabel]]+100*Systematic[[#This Row],[State]]</f>
        <v>250010504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250</v>
      </c>
      <c r="B2832" s="1">
        <f>IF(C2832=0,IF(B2831=Protocol!$V$20,1,B2831+1),B2831)</f>
        <v>1</v>
      </c>
      <c r="C2832" s="1">
        <f>IF(C2831+1=Protocol!$V$21,0,C2831+1)</f>
        <v>6</v>
      </c>
      <c r="D2832" s="1">
        <f t="shared" si="105"/>
        <v>5</v>
      </c>
      <c r="E2832" s="1" t="str">
        <f>INDEX(Protocol[Mark],MATCH(C2832,Protocol[Step],0))</f>
        <v>5U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250010005</v>
      </c>
      <c r="H2832" s="134">
        <f>Systematic[[#This Row],[SampleVariableLabel]]+100*Systematic[[#This Row],[State]]</f>
        <v>250010605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250</v>
      </c>
      <c r="B2833" s="1">
        <f>IF(C2833=0,IF(B2832=Protocol!$V$20,1,B2832+1),B2832)</f>
        <v>1</v>
      </c>
      <c r="C2833" s="1">
        <f>IF(C2832+1=Protocol!$V$21,0,C2832+1)</f>
        <v>7</v>
      </c>
      <c r="D2833" s="1">
        <f t="shared" si="105"/>
        <v>6</v>
      </c>
      <c r="E2833" s="1" t="str">
        <f>INDEX(Protocol[Mark],MATCH(C2833,Protocol[Step],0))</f>
        <v>6Rot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250010006</v>
      </c>
      <c r="H2833" s="134">
        <f>Systematic[[#This Row],[SampleVariableLabel]]+100*Systematic[[#This Row],[State]]</f>
        <v>250010706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251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1pfi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251010001</v>
      </c>
      <c r="H2834" s="134">
        <f>Systematic[[#This Row],[SampleVariableLabel]]+100*Systematic[[#This Row],[State]]</f>
        <v>251010001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251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1OctM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251010002</v>
      </c>
      <c r="H2835" s="134">
        <f>Systematic[[#This Row],[SampleVariableLabel]]+100*Systematic[[#This Row],[State]]</f>
        <v>251010102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251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2D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251010003</v>
      </c>
      <c r="H2836" s="134">
        <f>Systematic[[#This Row],[SampleVariableLabel]]+100*Systematic[[#This Row],[State]]</f>
        <v>251010203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251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2c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251010004</v>
      </c>
      <c r="H2837" s="134">
        <f>Systematic[[#This Row],[SampleVariableLabel]]+100*Systematic[[#This Row],[State]]</f>
        <v>251010304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251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3P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251010005</v>
      </c>
      <c r="H2838" s="134">
        <f>Systematic[[#This Row],[SampleVariableLabel]]+100*Systematic[[#This Row],[State]]</f>
        <v>251010405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251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4S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251010006</v>
      </c>
      <c r="H2839" s="134">
        <f>Systematic[[#This Row],[SampleVariableLabel]]+100*Systematic[[#This Row],[State]]</f>
        <v>251010506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251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5U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251010001</v>
      </c>
      <c r="H2840" s="134">
        <f>Systematic[[#This Row],[SampleVariableLabel]]+100*Systematic[[#This Row],[State]]</f>
        <v>251010601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251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6Rot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251010002</v>
      </c>
      <c r="H2841" s="134">
        <f>Systematic[[#This Row],[SampleVariableLabel]]+100*Systematic[[#This Row],[State]]</f>
        <v>251010702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252</v>
      </c>
      <c r="B2842" s="1">
        <f>IF(C2842=0,IF(B2841=Protocol!$V$20,1,B2841+1),B2841)</f>
        <v>1</v>
      </c>
      <c r="C2842" s="1">
        <f>IF(C2841+1=Protocol!$V$21,0,C2841+1)</f>
        <v>0</v>
      </c>
      <c r="D2842" s="1">
        <f t="shared" si="105"/>
        <v>3</v>
      </c>
      <c r="E2842" s="1" t="str">
        <f>INDEX(Protocol[Mark],MATCH(C2842,Protocol[Step],0))</f>
        <v>1pfi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252010003</v>
      </c>
      <c r="H2842" s="134">
        <f>Systematic[[#This Row],[SampleVariableLabel]]+100*Systematic[[#This Row],[State]]</f>
        <v>252010003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252</v>
      </c>
      <c r="B2843" s="1">
        <f>IF(C2843=0,IF(B2842=Protocol!$V$20,1,B2842+1),B2842)</f>
        <v>1</v>
      </c>
      <c r="C2843" s="1">
        <f>IF(C2842+1=Protocol!$V$21,0,C2842+1)</f>
        <v>1</v>
      </c>
      <c r="D2843" s="1">
        <f t="shared" si="105"/>
        <v>4</v>
      </c>
      <c r="E2843" s="1" t="str">
        <f>INDEX(Protocol[Mark],MATCH(C2843,Protocol[Step],0))</f>
        <v>1OctM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252010004</v>
      </c>
      <c r="H2843" s="134">
        <f>Systematic[[#This Row],[SampleVariableLabel]]+100*Systematic[[#This Row],[State]]</f>
        <v>252010104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252</v>
      </c>
      <c r="B2844" s="1">
        <f>IF(C2844=0,IF(B2843=Protocol!$V$20,1,B2843+1),B2843)</f>
        <v>1</v>
      </c>
      <c r="C2844" s="1">
        <f>IF(C2843+1=Protocol!$V$21,0,C2843+1)</f>
        <v>2</v>
      </c>
      <c r="D2844" s="1">
        <f t="shared" si="105"/>
        <v>5</v>
      </c>
      <c r="E2844" s="1" t="str">
        <f>INDEX(Protocol[Mark],MATCH(C2844,Protocol[Step],0))</f>
        <v>2D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252010005</v>
      </c>
      <c r="H2844" s="134">
        <f>Systematic[[#This Row],[SampleVariableLabel]]+100*Systematic[[#This Row],[State]]</f>
        <v>252010205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252</v>
      </c>
      <c r="B2845" s="1">
        <f>IF(C2845=0,IF(B2844=Protocol!$V$20,1,B2844+1),B2844)</f>
        <v>1</v>
      </c>
      <c r="C2845" s="1">
        <f>IF(C2844+1=Protocol!$V$21,0,C2844+1)</f>
        <v>3</v>
      </c>
      <c r="D2845" s="1">
        <f t="shared" si="105"/>
        <v>6</v>
      </c>
      <c r="E2845" s="1" t="str">
        <f>INDEX(Protocol[Mark],MATCH(C2845,Protocol[Step],0))</f>
        <v>2c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252010006</v>
      </c>
      <c r="H2845" s="134">
        <f>Systematic[[#This Row],[SampleVariableLabel]]+100*Systematic[[#This Row],[State]]</f>
        <v>252010306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252</v>
      </c>
      <c r="B2846" s="1">
        <f>IF(C2846=0,IF(B2845=Protocol!$V$20,1,B2845+1),B2845)</f>
        <v>1</v>
      </c>
      <c r="C2846" s="1">
        <f>IF(C2845+1=Protocol!$V$21,0,C2845+1)</f>
        <v>4</v>
      </c>
      <c r="D2846" s="1">
        <f t="shared" si="105"/>
        <v>1</v>
      </c>
      <c r="E2846" s="1" t="str">
        <f>INDEX(Protocol[Mark],MATCH(C2846,Protocol[Step],0))</f>
        <v>3P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252010001</v>
      </c>
      <c r="H2846" s="134">
        <f>Systematic[[#This Row],[SampleVariableLabel]]+100*Systematic[[#This Row],[State]]</f>
        <v>252010401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252</v>
      </c>
      <c r="B2847" s="1">
        <f>IF(C2847=0,IF(B2846=Protocol!$V$20,1,B2846+1),B2846)</f>
        <v>1</v>
      </c>
      <c r="C2847" s="1">
        <f>IF(C2846+1=Protocol!$V$21,0,C2846+1)</f>
        <v>5</v>
      </c>
      <c r="D2847" s="1">
        <f t="shared" si="105"/>
        <v>2</v>
      </c>
      <c r="E2847" s="1" t="str">
        <f>INDEX(Protocol[Mark],MATCH(C2847,Protocol[Step],0))</f>
        <v>4S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252010002</v>
      </c>
      <c r="H2847" s="134">
        <f>Systematic[[#This Row],[SampleVariableLabel]]+100*Systematic[[#This Row],[State]]</f>
        <v>252010502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252</v>
      </c>
      <c r="B2848" s="1">
        <f>IF(C2848=0,IF(B2847=Protocol!$V$20,1,B2847+1),B2847)</f>
        <v>1</v>
      </c>
      <c r="C2848" s="1">
        <f>IF(C2847+1=Protocol!$V$21,0,C2847+1)</f>
        <v>6</v>
      </c>
      <c r="D2848" s="1">
        <f t="shared" si="105"/>
        <v>3</v>
      </c>
      <c r="E2848" s="1" t="str">
        <f>INDEX(Protocol[Mark],MATCH(C2848,Protocol[Step],0))</f>
        <v>5U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252010003</v>
      </c>
      <c r="H2848" s="134">
        <f>Systematic[[#This Row],[SampleVariableLabel]]+100*Systematic[[#This Row],[State]]</f>
        <v>252010603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252</v>
      </c>
      <c r="B2849" s="1">
        <f>IF(C2849=0,IF(B2848=Protocol!$V$20,1,B2848+1),B2848)</f>
        <v>1</v>
      </c>
      <c r="C2849" s="1">
        <f>IF(C2848+1=Protocol!$V$21,0,C2848+1)</f>
        <v>7</v>
      </c>
      <c r="D2849" s="1">
        <f t="shared" si="105"/>
        <v>4</v>
      </c>
      <c r="E2849" s="1" t="str">
        <f>INDEX(Protocol[Mark],MATCH(C2849,Protocol[Step],0))</f>
        <v>6Rot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252010004</v>
      </c>
      <c r="H2849" s="134">
        <f>Systematic[[#This Row],[SampleVariableLabel]]+100*Systematic[[#This Row],[State]]</f>
        <v>252010704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253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1pfi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253010005</v>
      </c>
      <c r="H2850" s="134">
        <f>Systematic[[#This Row],[SampleVariableLabel]]+100*Systematic[[#This Row],[State]]</f>
        <v>253010005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253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1OctM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253010006</v>
      </c>
      <c r="H2851" s="134">
        <f>Systematic[[#This Row],[SampleVariableLabel]]+100*Systematic[[#This Row],[State]]</f>
        <v>253010106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253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2D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253010001</v>
      </c>
      <c r="H2852" s="134">
        <f>Systematic[[#This Row],[SampleVariableLabel]]+100*Systematic[[#This Row],[State]]</f>
        <v>253010201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253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2c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253010002</v>
      </c>
      <c r="H2853" s="134">
        <f>Systematic[[#This Row],[SampleVariableLabel]]+100*Systematic[[#This Row],[State]]</f>
        <v>253010302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253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3P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253010003</v>
      </c>
      <c r="H2854" s="134">
        <f>Systematic[[#This Row],[SampleVariableLabel]]+100*Systematic[[#This Row],[State]]</f>
        <v>253010403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253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4S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253010004</v>
      </c>
      <c r="H2855" s="134">
        <f>Systematic[[#This Row],[SampleVariableLabel]]+100*Systematic[[#This Row],[State]]</f>
        <v>253010504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253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5U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253010005</v>
      </c>
      <c r="H2856" s="134">
        <f>Systematic[[#This Row],[SampleVariableLabel]]+100*Systematic[[#This Row],[State]]</f>
        <v>253010605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253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6Rot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253010006</v>
      </c>
      <c r="H2857" s="134">
        <f>Systematic[[#This Row],[SampleVariableLabel]]+100*Systematic[[#This Row],[State]]</f>
        <v>253010706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254</v>
      </c>
      <c r="B2858" s="1">
        <f>IF(C2858=0,IF(B2857=Protocol!$V$20,1,B2857+1),B2857)</f>
        <v>1</v>
      </c>
      <c r="C2858" s="1">
        <f>IF(C2857+1=Protocol!$V$21,0,C2857+1)</f>
        <v>0</v>
      </c>
      <c r="D2858" s="1">
        <f t="shared" si="105"/>
        <v>1</v>
      </c>
      <c r="E2858" s="1" t="str">
        <f>INDEX(Protocol[Mark],MATCH(C2858,Protocol[Step],0))</f>
        <v>1pfi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254010001</v>
      </c>
      <c r="H2858" s="134">
        <f>Systematic[[#This Row],[SampleVariableLabel]]+100*Systematic[[#This Row],[State]]</f>
        <v>254010001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254</v>
      </c>
      <c r="B2859" s="1">
        <f>IF(C2859=0,IF(B2858=Protocol!$V$20,1,B2858+1),B2858)</f>
        <v>1</v>
      </c>
      <c r="C2859" s="1">
        <f>IF(C2858+1=Protocol!$V$21,0,C2858+1)</f>
        <v>1</v>
      </c>
      <c r="D2859" s="1">
        <f t="shared" si="105"/>
        <v>2</v>
      </c>
      <c r="E2859" s="1" t="str">
        <f>INDEX(Protocol[Mark],MATCH(C2859,Protocol[Step],0))</f>
        <v>1OctM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254010002</v>
      </c>
      <c r="H2859" s="134">
        <f>Systematic[[#This Row],[SampleVariableLabel]]+100*Systematic[[#This Row],[State]]</f>
        <v>254010102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254</v>
      </c>
      <c r="B2860" s="1">
        <f>IF(C2860=0,IF(B2859=Protocol!$V$20,1,B2859+1),B2859)</f>
        <v>1</v>
      </c>
      <c r="C2860" s="1">
        <f>IF(C2859+1=Protocol!$V$21,0,C2859+1)</f>
        <v>2</v>
      </c>
      <c r="D2860" s="1">
        <f t="shared" si="105"/>
        <v>3</v>
      </c>
      <c r="E2860" s="1" t="str">
        <f>INDEX(Protocol[Mark],MATCH(C2860,Protocol[Step],0))</f>
        <v>2D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254010003</v>
      </c>
      <c r="H2860" s="134">
        <f>Systematic[[#This Row],[SampleVariableLabel]]+100*Systematic[[#This Row],[State]]</f>
        <v>254010203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254</v>
      </c>
      <c r="B2861" s="1">
        <f>IF(C2861=0,IF(B2860=Protocol!$V$20,1,B2860+1),B2860)</f>
        <v>1</v>
      </c>
      <c r="C2861" s="1">
        <f>IF(C2860+1=Protocol!$V$21,0,C2860+1)</f>
        <v>3</v>
      </c>
      <c r="D2861" s="1">
        <f t="shared" si="105"/>
        <v>4</v>
      </c>
      <c r="E2861" s="1" t="str">
        <f>INDEX(Protocol[Mark],MATCH(C2861,Protocol[Step],0))</f>
        <v>2c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254010004</v>
      </c>
      <c r="H2861" s="134">
        <f>Systematic[[#This Row],[SampleVariableLabel]]+100*Systematic[[#This Row],[State]]</f>
        <v>254010304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254</v>
      </c>
      <c r="B2862" s="1">
        <f>IF(C2862=0,IF(B2861=Protocol!$V$20,1,B2861+1),B2861)</f>
        <v>1</v>
      </c>
      <c r="C2862" s="1">
        <f>IF(C2861+1=Protocol!$V$21,0,C2861+1)</f>
        <v>4</v>
      </c>
      <c r="D2862" s="1">
        <f t="shared" si="105"/>
        <v>5</v>
      </c>
      <c r="E2862" s="1" t="str">
        <f>INDEX(Protocol[Mark],MATCH(C2862,Protocol[Step],0))</f>
        <v>3P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254010005</v>
      </c>
      <c r="H2862" s="134">
        <f>Systematic[[#This Row],[SampleVariableLabel]]+100*Systematic[[#This Row],[State]]</f>
        <v>254010405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254</v>
      </c>
      <c r="B2863" s="1">
        <f>IF(C2863=0,IF(B2862=Protocol!$V$20,1,B2862+1),B2862)</f>
        <v>1</v>
      </c>
      <c r="C2863" s="1">
        <f>IF(C2862+1=Protocol!$V$21,0,C2862+1)</f>
        <v>5</v>
      </c>
      <c r="D2863" s="1">
        <f t="shared" si="105"/>
        <v>6</v>
      </c>
      <c r="E2863" s="1" t="str">
        <f>INDEX(Protocol[Mark],MATCH(C2863,Protocol[Step],0))</f>
        <v>4S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254010006</v>
      </c>
      <c r="H2863" s="134">
        <f>Systematic[[#This Row],[SampleVariableLabel]]+100*Systematic[[#This Row],[State]]</f>
        <v>254010506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254</v>
      </c>
      <c r="B2864" s="1">
        <f>IF(C2864=0,IF(B2863=Protocol!$V$20,1,B2863+1),B2863)</f>
        <v>1</v>
      </c>
      <c r="C2864" s="1">
        <f>IF(C2863+1=Protocol!$V$21,0,C2863+1)</f>
        <v>6</v>
      </c>
      <c r="D2864" s="1">
        <f t="shared" si="105"/>
        <v>1</v>
      </c>
      <c r="E2864" s="1" t="str">
        <f>INDEX(Protocol[Mark],MATCH(C2864,Protocol[Step],0))</f>
        <v>5U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254010001</v>
      </c>
      <c r="H2864" s="134">
        <f>Systematic[[#This Row],[SampleVariableLabel]]+100*Systematic[[#This Row],[State]]</f>
        <v>254010601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254</v>
      </c>
      <c r="B2865" s="1">
        <f>IF(C2865=0,IF(B2864=Protocol!$V$20,1,B2864+1),B2864)</f>
        <v>1</v>
      </c>
      <c r="C2865" s="1">
        <f>IF(C2864+1=Protocol!$V$21,0,C2864+1)</f>
        <v>7</v>
      </c>
      <c r="D2865" s="1">
        <f t="shared" si="105"/>
        <v>2</v>
      </c>
      <c r="E2865" s="1" t="str">
        <f>INDEX(Protocol[Mark],MATCH(C2865,Protocol[Step],0))</f>
        <v>6Rot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254010002</v>
      </c>
      <c r="H2865" s="134">
        <f>Systematic[[#This Row],[SampleVariableLabel]]+100*Systematic[[#This Row],[State]]</f>
        <v>254010702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255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1pfi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255010003</v>
      </c>
      <c r="H2866" s="134">
        <f>Systematic[[#This Row],[SampleVariableLabel]]+100*Systematic[[#This Row],[State]]</f>
        <v>255010003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255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1OctM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255010004</v>
      </c>
      <c r="H2867" s="134">
        <f>Systematic[[#This Row],[SampleVariableLabel]]+100*Systematic[[#This Row],[State]]</f>
        <v>255010104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255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2D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255010005</v>
      </c>
      <c r="H2868" s="134">
        <f>Systematic[[#This Row],[SampleVariableLabel]]+100*Systematic[[#This Row],[State]]</f>
        <v>255010205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255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2c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255010006</v>
      </c>
      <c r="H2869" s="134">
        <f>Systematic[[#This Row],[SampleVariableLabel]]+100*Systematic[[#This Row],[State]]</f>
        <v>255010306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255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3P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255010001</v>
      </c>
      <c r="H2870" s="134">
        <f>Systematic[[#This Row],[SampleVariableLabel]]+100*Systematic[[#This Row],[State]]</f>
        <v>255010401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255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4S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255010002</v>
      </c>
      <c r="H2871" s="134">
        <f>Systematic[[#This Row],[SampleVariableLabel]]+100*Systematic[[#This Row],[State]]</f>
        <v>255010502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255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5U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255010003</v>
      </c>
      <c r="H2872" s="134">
        <f>Systematic[[#This Row],[SampleVariableLabel]]+100*Systematic[[#This Row],[State]]</f>
        <v>255010603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255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6Rot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255010004</v>
      </c>
      <c r="H2873" s="134">
        <f>Systematic[[#This Row],[SampleVariableLabel]]+100*Systematic[[#This Row],[State]]</f>
        <v>255010704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256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1pfi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256010005</v>
      </c>
      <c r="H2874" s="134">
        <f>Systematic[[#This Row],[SampleVariableLabel]]+100*Systematic[[#This Row],[State]]</f>
        <v>256010005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256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1OctM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256010006</v>
      </c>
      <c r="H2875" s="134">
        <f>Systematic[[#This Row],[SampleVariableLabel]]+100*Systematic[[#This Row],[State]]</f>
        <v>256010106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256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2D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256010001</v>
      </c>
      <c r="H2876" s="134">
        <f>Systematic[[#This Row],[SampleVariableLabel]]+100*Systematic[[#This Row],[State]]</f>
        <v>256010201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256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2c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256010002</v>
      </c>
      <c r="H2877" s="134">
        <f>Systematic[[#This Row],[SampleVariableLabel]]+100*Systematic[[#This Row],[State]]</f>
        <v>256010302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256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3P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256010003</v>
      </c>
      <c r="H2878" s="134">
        <f>Systematic[[#This Row],[SampleVariableLabel]]+100*Systematic[[#This Row],[State]]</f>
        <v>256010403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256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4S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256010004</v>
      </c>
      <c r="H2879" s="134">
        <f>Systematic[[#This Row],[SampleVariableLabel]]+100*Systematic[[#This Row],[State]]</f>
        <v>256010504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256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5U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256010005</v>
      </c>
      <c r="H2880" s="134">
        <f>Systematic[[#This Row],[SampleVariableLabel]]+100*Systematic[[#This Row],[State]]</f>
        <v>256010605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256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6Rot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256010006</v>
      </c>
      <c r="H2881" s="134">
        <f>Systematic[[#This Row],[SampleVariableLabel]]+100*Systematic[[#This Row],[State]]</f>
        <v>256010706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257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1pfi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257010001</v>
      </c>
      <c r="H2882" s="134">
        <f>Systematic[[#This Row],[SampleVariableLabel]]+100*Systematic[[#This Row],[State]]</f>
        <v>257010001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257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1OctM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257010002</v>
      </c>
      <c r="H2883" s="134">
        <f>Systematic[[#This Row],[SampleVariableLabel]]+100*Systematic[[#This Row],[State]]</f>
        <v>257010102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257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2D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257010003</v>
      </c>
      <c r="H2884" s="134">
        <f>Systematic[[#This Row],[SampleVariableLabel]]+100*Systematic[[#This Row],[State]]</f>
        <v>257010203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257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2c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257010004</v>
      </c>
      <c r="H2885" s="134">
        <f>Systematic[[#This Row],[SampleVariableLabel]]+100*Systematic[[#This Row],[State]]</f>
        <v>257010304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257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3P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257010005</v>
      </c>
      <c r="H2886" s="134">
        <f>Systematic[[#This Row],[SampleVariableLabel]]+100*Systematic[[#This Row],[State]]</f>
        <v>257010405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257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4S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257010006</v>
      </c>
      <c r="H2887" s="134">
        <f>Systematic[[#This Row],[SampleVariableLabel]]+100*Systematic[[#This Row],[State]]</f>
        <v>257010506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257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5U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257010001</v>
      </c>
      <c r="H2888" s="134">
        <f>Systematic[[#This Row],[SampleVariableLabel]]+100*Systematic[[#This Row],[State]]</f>
        <v>257010601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257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6Rot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257010002</v>
      </c>
      <c r="H2889" s="134">
        <f>Systematic[[#This Row],[SampleVariableLabel]]+100*Systematic[[#This Row],[State]]</f>
        <v>257010702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258</v>
      </c>
      <c r="B2890" s="1">
        <f>IF(C2890=0,IF(B2889=Protocol!$V$20,1,B2889+1),B2889)</f>
        <v>1</v>
      </c>
      <c r="C2890" s="1">
        <f>IF(C2889+1=Protocol!$V$21,0,C2889+1)</f>
        <v>0</v>
      </c>
      <c r="D2890" s="1">
        <f t="shared" si="107"/>
        <v>3</v>
      </c>
      <c r="E2890" s="1" t="str">
        <f>INDEX(Protocol[Mark],MATCH(C2890,Protocol[Step],0))</f>
        <v>1pfi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258010003</v>
      </c>
      <c r="H2890" s="134">
        <f>Systematic[[#This Row],[SampleVariableLabel]]+100*Systematic[[#This Row],[State]]</f>
        <v>258010003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258</v>
      </c>
      <c r="B2891" s="1">
        <f>IF(C2891=0,IF(B2890=Protocol!$V$20,1,B2890+1),B2890)</f>
        <v>1</v>
      </c>
      <c r="C2891" s="1">
        <f>IF(C2890+1=Protocol!$V$21,0,C2890+1)</f>
        <v>1</v>
      </c>
      <c r="D2891" s="1">
        <f t="shared" si="107"/>
        <v>4</v>
      </c>
      <c r="E2891" s="1" t="str">
        <f>INDEX(Protocol[Mark],MATCH(C2891,Protocol[Step],0))</f>
        <v>1OctM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258010004</v>
      </c>
      <c r="H2891" s="134">
        <f>Systematic[[#This Row],[SampleVariableLabel]]+100*Systematic[[#This Row],[State]]</f>
        <v>258010104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258</v>
      </c>
      <c r="B2892" s="1">
        <f>IF(C2892=0,IF(B2891=Protocol!$V$20,1,B2891+1),B2891)</f>
        <v>1</v>
      </c>
      <c r="C2892" s="1">
        <f>IF(C2891+1=Protocol!$V$21,0,C2891+1)</f>
        <v>2</v>
      </c>
      <c r="D2892" s="1">
        <f t="shared" si="107"/>
        <v>5</v>
      </c>
      <c r="E2892" s="1" t="str">
        <f>INDEX(Protocol[Mark],MATCH(C2892,Protocol[Step],0))</f>
        <v>2D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258010005</v>
      </c>
      <c r="H2892" s="134">
        <f>Systematic[[#This Row],[SampleVariableLabel]]+100*Systematic[[#This Row],[State]]</f>
        <v>258010205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258</v>
      </c>
      <c r="B2893" s="1">
        <f>IF(C2893=0,IF(B2892=Protocol!$V$20,1,B2892+1),B2892)</f>
        <v>1</v>
      </c>
      <c r="C2893" s="1">
        <f>IF(C2892+1=Protocol!$V$21,0,C2892+1)</f>
        <v>3</v>
      </c>
      <c r="D2893" s="1">
        <f t="shared" si="107"/>
        <v>6</v>
      </c>
      <c r="E2893" s="1" t="str">
        <f>INDEX(Protocol[Mark],MATCH(C2893,Protocol[Step],0))</f>
        <v>2c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258010006</v>
      </c>
      <c r="H2893" s="134">
        <f>Systematic[[#This Row],[SampleVariableLabel]]+100*Systematic[[#This Row],[State]]</f>
        <v>258010306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258</v>
      </c>
      <c r="B2894" s="1">
        <f>IF(C2894=0,IF(B2893=Protocol!$V$20,1,B2893+1),B2893)</f>
        <v>1</v>
      </c>
      <c r="C2894" s="1">
        <f>IF(C2893+1=Protocol!$V$21,0,C2893+1)</f>
        <v>4</v>
      </c>
      <c r="D2894" s="1">
        <f t="shared" si="107"/>
        <v>1</v>
      </c>
      <c r="E2894" s="1" t="str">
        <f>INDEX(Protocol[Mark],MATCH(C2894,Protocol[Step],0))</f>
        <v>3P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258010001</v>
      </c>
      <c r="H2894" s="134">
        <f>Systematic[[#This Row],[SampleVariableLabel]]+100*Systematic[[#This Row],[State]]</f>
        <v>258010401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258</v>
      </c>
      <c r="B2895" s="1">
        <f>IF(C2895=0,IF(B2894=Protocol!$V$20,1,B2894+1),B2894)</f>
        <v>1</v>
      </c>
      <c r="C2895" s="1">
        <f>IF(C2894+1=Protocol!$V$21,0,C2894+1)</f>
        <v>5</v>
      </c>
      <c r="D2895" s="1">
        <f t="shared" si="107"/>
        <v>2</v>
      </c>
      <c r="E2895" s="1" t="str">
        <f>INDEX(Protocol[Mark],MATCH(C2895,Protocol[Step],0))</f>
        <v>4S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258010002</v>
      </c>
      <c r="H2895" s="134">
        <f>Systematic[[#This Row],[SampleVariableLabel]]+100*Systematic[[#This Row],[State]]</f>
        <v>258010502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258</v>
      </c>
      <c r="B2896" s="1">
        <f>IF(C2896=0,IF(B2895=Protocol!$V$20,1,B2895+1),B2895)</f>
        <v>1</v>
      </c>
      <c r="C2896" s="1">
        <f>IF(C2895+1=Protocol!$V$21,0,C2895+1)</f>
        <v>6</v>
      </c>
      <c r="D2896" s="1">
        <f t="shared" si="107"/>
        <v>3</v>
      </c>
      <c r="E2896" s="1" t="str">
        <f>INDEX(Protocol[Mark],MATCH(C2896,Protocol[Step],0))</f>
        <v>5U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258010003</v>
      </c>
      <c r="H2896" s="134">
        <f>Systematic[[#This Row],[SampleVariableLabel]]+100*Systematic[[#This Row],[State]]</f>
        <v>258010603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258</v>
      </c>
      <c r="B2897" s="1">
        <f>IF(C2897=0,IF(B2896=Protocol!$V$20,1,B2896+1),B2896)</f>
        <v>1</v>
      </c>
      <c r="C2897" s="1">
        <f>IF(C2896+1=Protocol!$V$21,0,C2896+1)</f>
        <v>7</v>
      </c>
      <c r="D2897" s="1">
        <f t="shared" si="107"/>
        <v>4</v>
      </c>
      <c r="E2897" s="1" t="str">
        <f>INDEX(Protocol[Mark],MATCH(C2897,Protocol[Step],0))</f>
        <v>6Rot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258010004</v>
      </c>
      <c r="H2897" s="134">
        <f>Systematic[[#This Row],[SampleVariableLabel]]+100*Systematic[[#This Row],[State]]</f>
        <v>258010704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259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1pfi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259010005</v>
      </c>
      <c r="H2898" s="134">
        <f>Systematic[[#This Row],[SampleVariableLabel]]+100*Systematic[[#This Row],[State]]</f>
        <v>259010005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259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1OctM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259010006</v>
      </c>
      <c r="H2899" s="134">
        <f>Systematic[[#This Row],[SampleVariableLabel]]+100*Systematic[[#This Row],[State]]</f>
        <v>259010106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259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2D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259010001</v>
      </c>
      <c r="H2900" s="134">
        <f>Systematic[[#This Row],[SampleVariableLabel]]+100*Systematic[[#This Row],[State]]</f>
        <v>259010201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259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2c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259010002</v>
      </c>
      <c r="H2901" s="134">
        <f>Systematic[[#This Row],[SampleVariableLabel]]+100*Systematic[[#This Row],[State]]</f>
        <v>259010302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259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3P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259010003</v>
      </c>
      <c r="H2902" s="134">
        <f>Systematic[[#This Row],[SampleVariableLabel]]+100*Systematic[[#This Row],[State]]</f>
        <v>259010403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259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4S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259010004</v>
      </c>
      <c r="H2903" s="134">
        <f>Systematic[[#This Row],[SampleVariableLabel]]+100*Systematic[[#This Row],[State]]</f>
        <v>259010504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259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5U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259010005</v>
      </c>
      <c r="H2904" s="134">
        <f>Systematic[[#This Row],[SampleVariableLabel]]+100*Systematic[[#This Row],[State]]</f>
        <v>259010605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259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6Rot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259010006</v>
      </c>
      <c r="H2905" s="134">
        <f>Systematic[[#This Row],[SampleVariableLabel]]+100*Systematic[[#This Row],[State]]</f>
        <v>259010706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260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1pfi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260010001</v>
      </c>
      <c r="H2906" s="134">
        <f>Systematic[[#This Row],[SampleVariableLabel]]+100*Systematic[[#This Row],[State]]</f>
        <v>260010001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260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1OctM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260010002</v>
      </c>
      <c r="H2907" s="134">
        <f>Systematic[[#This Row],[SampleVariableLabel]]+100*Systematic[[#This Row],[State]]</f>
        <v>260010102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260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2D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260010003</v>
      </c>
      <c r="H2908" s="134">
        <f>Systematic[[#This Row],[SampleVariableLabel]]+100*Systematic[[#This Row],[State]]</f>
        <v>260010203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260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2c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260010004</v>
      </c>
      <c r="H2909" s="134">
        <f>Systematic[[#This Row],[SampleVariableLabel]]+100*Systematic[[#This Row],[State]]</f>
        <v>260010304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260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3P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260010005</v>
      </c>
      <c r="H2910" s="134">
        <f>Systematic[[#This Row],[SampleVariableLabel]]+100*Systematic[[#This Row],[State]]</f>
        <v>260010405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260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4S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260010006</v>
      </c>
      <c r="H2911" s="134">
        <f>Systematic[[#This Row],[SampleVariableLabel]]+100*Systematic[[#This Row],[State]]</f>
        <v>260010506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260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5U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260010001</v>
      </c>
      <c r="H2912" s="134">
        <f>Systematic[[#This Row],[SampleVariableLabel]]+100*Systematic[[#This Row],[State]]</f>
        <v>260010601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260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6Rot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260010002</v>
      </c>
      <c r="H2913" s="134">
        <f>Systematic[[#This Row],[SampleVariableLabel]]+100*Systematic[[#This Row],[State]]</f>
        <v>260010702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261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1pfi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261010003</v>
      </c>
      <c r="H2914" s="134">
        <f>Systematic[[#This Row],[SampleVariableLabel]]+100*Systematic[[#This Row],[State]]</f>
        <v>261010003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261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1OctM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261010004</v>
      </c>
      <c r="H2915" s="134">
        <f>Systematic[[#This Row],[SampleVariableLabel]]+100*Systematic[[#This Row],[State]]</f>
        <v>261010104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261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261010005</v>
      </c>
      <c r="H2916" s="134">
        <f>Systematic[[#This Row],[SampleVariableLabel]]+100*Systematic[[#This Row],[State]]</f>
        <v>261010205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261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261010006</v>
      </c>
      <c r="H2917" s="134">
        <f>Systematic[[#This Row],[SampleVariableLabel]]+100*Systematic[[#This Row],[State]]</f>
        <v>261010306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261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3P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261010001</v>
      </c>
      <c r="H2918" s="134">
        <f>Systematic[[#This Row],[SampleVariableLabel]]+100*Systematic[[#This Row],[State]]</f>
        <v>261010401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261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4S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261010002</v>
      </c>
      <c r="H2919" s="134">
        <f>Systematic[[#This Row],[SampleVariableLabel]]+100*Systematic[[#This Row],[State]]</f>
        <v>261010502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261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5U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261010003</v>
      </c>
      <c r="H2920" s="134">
        <f>Systematic[[#This Row],[SampleVariableLabel]]+100*Systematic[[#This Row],[State]]</f>
        <v>261010603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261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6Rot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261010004</v>
      </c>
      <c r="H2921" s="134">
        <f>Systematic[[#This Row],[SampleVariableLabel]]+100*Systematic[[#This Row],[State]]</f>
        <v>261010704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262</v>
      </c>
      <c r="B2922" s="1">
        <f>IF(C2922=0,IF(B2921=Protocol!$V$20,1,B2921+1),B2921)</f>
        <v>1</v>
      </c>
      <c r="C2922" s="1">
        <f>IF(C2921+1=Protocol!$V$21,0,C2921+1)</f>
        <v>0</v>
      </c>
      <c r="D2922" s="1">
        <f t="shared" si="107"/>
        <v>5</v>
      </c>
      <c r="E2922" s="1" t="str">
        <f>INDEX(Protocol[Mark],MATCH(C2922,Protocol[Step],0))</f>
        <v>1pfi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262010005</v>
      </c>
      <c r="H2922" s="134">
        <f>Systematic[[#This Row],[SampleVariableLabel]]+100*Systematic[[#This Row],[State]]</f>
        <v>262010005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262</v>
      </c>
      <c r="B2923" s="1">
        <f>IF(C2923=0,IF(B2922=Protocol!$V$20,1,B2922+1),B2922)</f>
        <v>1</v>
      </c>
      <c r="C2923" s="1">
        <f>IF(C2922+1=Protocol!$V$21,0,C2922+1)</f>
        <v>1</v>
      </c>
      <c r="D2923" s="1">
        <f t="shared" si="107"/>
        <v>6</v>
      </c>
      <c r="E2923" s="1" t="str">
        <f>INDEX(Protocol[Mark],MATCH(C2923,Protocol[Step],0))</f>
        <v>1OctM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262010006</v>
      </c>
      <c r="H2923" s="134">
        <f>Systematic[[#This Row],[SampleVariableLabel]]+100*Systematic[[#This Row],[State]]</f>
        <v>262010106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262</v>
      </c>
      <c r="B2924" s="1">
        <f>IF(C2924=0,IF(B2923=Protocol!$V$20,1,B2923+1),B2923)</f>
        <v>1</v>
      </c>
      <c r="C2924" s="1">
        <f>IF(C2923+1=Protocol!$V$21,0,C2923+1)</f>
        <v>2</v>
      </c>
      <c r="D2924" s="1">
        <f t="shared" si="107"/>
        <v>1</v>
      </c>
      <c r="E2924" s="1" t="str">
        <f>INDEX(Protocol[Mark],MATCH(C2924,Protocol[Step],0))</f>
        <v>2D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262010001</v>
      </c>
      <c r="H2924" s="134">
        <f>Systematic[[#This Row],[SampleVariableLabel]]+100*Systematic[[#This Row],[State]]</f>
        <v>262010201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262</v>
      </c>
      <c r="B2925" s="1">
        <f>IF(C2925=0,IF(B2924=Protocol!$V$20,1,B2924+1),B2924)</f>
        <v>1</v>
      </c>
      <c r="C2925" s="1">
        <f>IF(C2924+1=Protocol!$V$21,0,C2924+1)</f>
        <v>3</v>
      </c>
      <c r="D2925" s="1">
        <f t="shared" si="107"/>
        <v>2</v>
      </c>
      <c r="E2925" s="1" t="str">
        <f>INDEX(Protocol[Mark],MATCH(C2925,Protocol[Step],0))</f>
        <v>2c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262010002</v>
      </c>
      <c r="H2925" s="134">
        <f>Systematic[[#This Row],[SampleVariableLabel]]+100*Systematic[[#This Row],[State]]</f>
        <v>262010302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262</v>
      </c>
      <c r="B2926" s="1">
        <f>IF(C2926=0,IF(B2925=Protocol!$V$20,1,B2925+1),B2925)</f>
        <v>1</v>
      </c>
      <c r="C2926" s="1">
        <f>IF(C2925+1=Protocol!$V$21,0,C2925+1)</f>
        <v>4</v>
      </c>
      <c r="D2926" s="1">
        <f t="shared" si="107"/>
        <v>3</v>
      </c>
      <c r="E2926" s="1" t="str">
        <f>INDEX(Protocol[Mark],MATCH(C2926,Protocol[Step],0))</f>
        <v>3P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262010003</v>
      </c>
      <c r="H2926" s="134">
        <f>Systematic[[#This Row],[SampleVariableLabel]]+100*Systematic[[#This Row],[State]]</f>
        <v>262010403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262</v>
      </c>
      <c r="B2927" s="1">
        <f>IF(C2927=0,IF(B2926=Protocol!$V$20,1,B2926+1),B2926)</f>
        <v>1</v>
      </c>
      <c r="C2927" s="1">
        <f>IF(C2926+1=Protocol!$V$21,0,C2926+1)</f>
        <v>5</v>
      </c>
      <c r="D2927" s="1">
        <f t="shared" si="107"/>
        <v>4</v>
      </c>
      <c r="E2927" s="1" t="str">
        <f>INDEX(Protocol[Mark],MATCH(C2927,Protocol[Step],0))</f>
        <v>4S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262010004</v>
      </c>
      <c r="H2927" s="134">
        <f>Systematic[[#This Row],[SampleVariableLabel]]+100*Systematic[[#This Row],[State]]</f>
        <v>262010504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262</v>
      </c>
      <c r="B2928" s="1">
        <f>IF(C2928=0,IF(B2927=Protocol!$V$20,1,B2927+1),B2927)</f>
        <v>1</v>
      </c>
      <c r="C2928" s="1">
        <f>IF(C2927+1=Protocol!$V$21,0,C2927+1)</f>
        <v>6</v>
      </c>
      <c r="D2928" s="1">
        <f t="shared" si="107"/>
        <v>5</v>
      </c>
      <c r="E2928" s="1" t="str">
        <f>INDEX(Protocol[Mark],MATCH(C2928,Protocol[Step],0))</f>
        <v>5U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262010005</v>
      </c>
      <c r="H2928" s="134">
        <f>Systematic[[#This Row],[SampleVariableLabel]]+100*Systematic[[#This Row],[State]]</f>
        <v>262010605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262</v>
      </c>
      <c r="B2929" s="1">
        <f>IF(C2929=0,IF(B2928=Protocol!$V$20,1,B2928+1),B2928)</f>
        <v>1</v>
      </c>
      <c r="C2929" s="1">
        <f>IF(C2928+1=Protocol!$V$21,0,C2928+1)</f>
        <v>7</v>
      </c>
      <c r="D2929" s="1">
        <f t="shared" si="107"/>
        <v>6</v>
      </c>
      <c r="E2929" s="1" t="str">
        <f>INDEX(Protocol[Mark],MATCH(C2929,Protocol[Step],0))</f>
        <v>6Rot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262010006</v>
      </c>
      <c r="H2929" s="134">
        <f>Systematic[[#This Row],[SampleVariableLabel]]+100*Systematic[[#This Row],[State]]</f>
        <v>262010706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263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1pfi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263010001</v>
      </c>
      <c r="H2930" s="134">
        <f>Systematic[[#This Row],[SampleVariableLabel]]+100*Systematic[[#This Row],[State]]</f>
        <v>263010001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263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1OctM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263010002</v>
      </c>
      <c r="H2931" s="134">
        <f>Systematic[[#This Row],[SampleVariableLabel]]+100*Systematic[[#This Row],[State]]</f>
        <v>263010102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263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2D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263010003</v>
      </c>
      <c r="H2932" s="134">
        <f>Systematic[[#This Row],[SampleVariableLabel]]+100*Systematic[[#This Row],[State]]</f>
        <v>263010203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263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2c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263010004</v>
      </c>
      <c r="H2933" s="134">
        <f>Systematic[[#This Row],[SampleVariableLabel]]+100*Systematic[[#This Row],[State]]</f>
        <v>263010304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263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3P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263010005</v>
      </c>
      <c r="H2934" s="134">
        <f>Systematic[[#This Row],[SampleVariableLabel]]+100*Systematic[[#This Row],[State]]</f>
        <v>263010405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263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4S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263010006</v>
      </c>
      <c r="H2935" s="134">
        <f>Systematic[[#This Row],[SampleVariableLabel]]+100*Systematic[[#This Row],[State]]</f>
        <v>263010506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263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5U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263010001</v>
      </c>
      <c r="H2936" s="134">
        <f>Systematic[[#This Row],[SampleVariableLabel]]+100*Systematic[[#This Row],[State]]</f>
        <v>263010601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263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6Rot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263010002</v>
      </c>
      <c r="H2937" s="134">
        <f>Systematic[[#This Row],[SampleVariableLabel]]+100*Systematic[[#This Row],[State]]</f>
        <v>263010702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264</v>
      </c>
      <c r="B2938" s="1">
        <f>IF(C2938=0,IF(B2937=Protocol!$V$20,1,B2937+1),B2937)</f>
        <v>1</v>
      </c>
      <c r="C2938" s="1">
        <f>IF(C2937+1=Protocol!$V$21,0,C2937+1)</f>
        <v>0</v>
      </c>
      <c r="D2938" s="1">
        <f t="shared" si="107"/>
        <v>3</v>
      </c>
      <c r="E2938" s="1" t="str">
        <f>INDEX(Protocol[Mark],MATCH(C2938,Protocol[Step],0))</f>
        <v>1pfi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264010003</v>
      </c>
      <c r="H2938" s="134">
        <f>Systematic[[#This Row],[SampleVariableLabel]]+100*Systematic[[#This Row],[State]]</f>
        <v>264010003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264</v>
      </c>
      <c r="B2939" s="1">
        <f>IF(C2939=0,IF(B2938=Protocol!$V$20,1,B2938+1),B2938)</f>
        <v>1</v>
      </c>
      <c r="C2939" s="1">
        <f>IF(C2938+1=Protocol!$V$21,0,C2938+1)</f>
        <v>1</v>
      </c>
      <c r="D2939" s="1">
        <f t="shared" si="107"/>
        <v>4</v>
      </c>
      <c r="E2939" s="1" t="str">
        <f>INDEX(Protocol[Mark],MATCH(C2939,Protocol[Step],0))</f>
        <v>1OctM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264010004</v>
      </c>
      <c r="H2939" s="134">
        <f>Systematic[[#This Row],[SampleVariableLabel]]+100*Systematic[[#This Row],[State]]</f>
        <v>264010104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264</v>
      </c>
      <c r="B2940" s="1">
        <f>IF(C2940=0,IF(B2939=Protocol!$V$20,1,B2939+1),B2939)</f>
        <v>1</v>
      </c>
      <c r="C2940" s="1">
        <f>IF(C2939+1=Protocol!$V$21,0,C2939+1)</f>
        <v>2</v>
      </c>
      <c r="D2940" s="1">
        <f t="shared" si="107"/>
        <v>5</v>
      </c>
      <c r="E2940" s="1" t="str">
        <f>INDEX(Protocol[Mark],MATCH(C2940,Protocol[Step],0))</f>
        <v>2D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264010005</v>
      </c>
      <c r="H2940" s="134">
        <f>Systematic[[#This Row],[SampleVariableLabel]]+100*Systematic[[#This Row],[State]]</f>
        <v>264010205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264</v>
      </c>
      <c r="B2941" s="1">
        <f>IF(C2941=0,IF(B2940=Protocol!$V$20,1,B2940+1),B2940)</f>
        <v>1</v>
      </c>
      <c r="C2941" s="1">
        <f>IF(C2940+1=Protocol!$V$21,0,C2940+1)</f>
        <v>3</v>
      </c>
      <c r="D2941" s="1">
        <f t="shared" si="107"/>
        <v>6</v>
      </c>
      <c r="E2941" s="1" t="str">
        <f>INDEX(Protocol[Mark],MATCH(C2941,Protocol[Step],0))</f>
        <v>2c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264010006</v>
      </c>
      <c r="H2941" s="134">
        <f>Systematic[[#This Row],[SampleVariableLabel]]+100*Systematic[[#This Row],[State]]</f>
        <v>264010306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264</v>
      </c>
      <c r="B2942" s="1">
        <f>IF(C2942=0,IF(B2941=Protocol!$V$20,1,B2941+1),B2941)</f>
        <v>1</v>
      </c>
      <c r="C2942" s="1">
        <f>IF(C2941+1=Protocol!$V$21,0,C2941+1)</f>
        <v>4</v>
      </c>
      <c r="D2942" s="1">
        <f t="shared" si="107"/>
        <v>1</v>
      </c>
      <c r="E2942" s="1" t="str">
        <f>INDEX(Protocol[Mark],MATCH(C2942,Protocol[Step],0))</f>
        <v>3P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264010001</v>
      </c>
      <c r="H2942" s="134">
        <f>Systematic[[#This Row],[SampleVariableLabel]]+100*Systematic[[#This Row],[State]]</f>
        <v>264010401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264</v>
      </c>
      <c r="B2943" s="1">
        <f>IF(C2943=0,IF(B2942=Protocol!$V$20,1,B2942+1),B2942)</f>
        <v>1</v>
      </c>
      <c r="C2943" s="1">
        <f>IF(C2942+1=Protocol!$V$21,0,C2942+1)</f>
        <v>5</v>
      </c>
      <c r="D2943" s="1">
        <f t="shared" si="107"/>
        <v>2</v>
      </c>
      <c r="E2943" s="1" t="str">
        <f>INDEX(Protocol[Mark],MATCH(C2943,Protocol[Step],0))</f>
        <v>4S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264010002</v>
      </c>
      <c r="H2943" s="134">
        <f>Systematic[[#This Row],[SampleVariableLabel]]+100*Systematic[[#This Row],[State]]</f>
        <v>264010502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264</v>
      </c>
      <c r="B2944" s="1">
        <f>IF(C2944=0,IF(B2943=Protocol!$V$20,1,B2943+1),B2943)</f>
        <v>1</v>
      </c>
      <c r="C2944" s="1">
        <f>IF(C2943+1=Protocol!$V$21,0,C2943+1)</f>
        <v>6</v>
      </c>
      <c r="D2944" s="1">
        <f t="shared" si="107"/>
        <v>3</v>
      </c>
      <c r="E2944" s="1" t="str">
        <f>INDEX(Protocol[Mark],MATCH(C2944,Protocol[Step],0))</f>
        <v>5U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264010003</v>
      </c>
      <c r="H2944" s="134">
        <f>Systematic[[#This Row],[SampleVariableLabel]]+100*Systematic[[#This Row],[State]]</f>
        <v>264010603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264</v>
      </c>
      <c r="B2945" s="1">
        <f>IF(C2945=0,IF(B2944=Protocol!$V$20,1,B2944+1),B2944)</f>
        <v>1</v>
      </c>
      <c r="C2945" s="1">
        <f>IF(C2944+1=Protocol!$V$21,0,C2944+1)</f>
        <v>7</v>
      </c>
      <c r="D2945" s="1">
        <f t="shared" si="107"/>
        <v>4</v>
      </c>
      <c r="E2945" s="1" t="str">
        <f>INDEX(Protocol[Mark],MATCH(C2945,Protocol[Step],0))</f>
        <v>6Rot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264010004</v>
      </c>
      <c r="H2945" s="134">
        <f>Systematic[[#This Row],[SampleVariableLabel]]+100*Systematic[[#This Row],[State]]</f>
        <v>264010704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265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1pfi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265010005</v>
      </c>
      <c r="H2946" s="134">
        <f>Systematic[[#This Row],[SampleVariableLabel]]+100*Systematic[[#This Row],[State]]</f>
        <v>265010005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265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1OctM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265010006</v>
      </c>
      <c r="H2947" s="134">
        <f>Systematic[[#This Row],[SampleVariableLabel]]+100*Systematic[[#This Row],[State]]</f>
        <v>265010106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265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265010001</v>
      </c>
      <c r="H2948" s="134">
        <f>Systematic[[#This Row],[SampleVariableLabel]]+100*Systematic[[#This Row],[State]]</f>
        <v>265010201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265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2c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265010002</v>
      </c>
      <c r="H2949" s="134">
        <f>Systematic[[#This Row],[SampleVariableLabel]]+100*Systematic[[#This Row],[State]]</f>
        <v>265010302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265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3P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265010003</v>
      </c>
      <c r="H2950" s="134">
        <f>Systematic[[#This Row],[SampleVariableLabel]]+100*Systematic[[#This Row],[State]]</f>
        <v>265010403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265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4S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265010004</v>
      </c>
      <c r="H2951" s="134">
        <f>Systematic[[#This Row],[SampleVariableLabel]]+100*Systematic[[#This Row],[State]]</f>
        <v>265010504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265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5U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265010005</v>
      </c>
      <c r="H2952" s="134">
        <f>Systematic[[#This Row],[SampleVariableLabel]]+100*Systematic[[#This Row],[State]]</f>
        <v>265010605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265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6Rot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265010006</v>
      </c>
      <c r="H2953" s="134">
        <f>Systematic[[#This Row],[SampleVariableLabel]]+100*Systematic[[#This Row],[State]]</f>
        <v>265010706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266</v>
      </c>
      <c r="B2954" s="1">
        <f>IF(C2954=0,IF(B2953=Protocol!$V$20,1,B2953+1),B2953)</f>
        <v>1</v>
      </c>
      <c r="C2954" s="1">
        <f>IF(C2953+1=Protocol!$V$21,0,C2953+1)</f>
        <v>0</v>
      </c>
      <c r="D2954" s="1">
        <f t="shared" si="109"/>
        <v>1</v>
      </c>
      <c r="E2954" s="1" t="str">
        <f>INDEX(Protocol[Mark],MATCH(C2954,Protocol[Step],0))</f>
        <v>1pfi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266010001</v>
      </c>
      <c r="H2954" s="134">
        <f>Systematic[[#This Row],[SampleVariableLabel]]+100*Systematic[[#This Row],[State]]</f>
        <v>266010001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266</v>
      </c>
      <c r="B2955" s="1">
        <f>IF(C2955=0,IF(B2954=Protocol!$V$20,1,B2954+1),B2954)</f>
        <v>1</v>
      </c>
      <c r="C2955" s="1">
        <f>IF(C2954+1=Protocol!$V$21,0,C2954+1)</f>
        <v>1</v>
      </c>
      <c r="D2955" s="1">
        <f t="shared" si="109"/>
        <v>2</v>
      </c>
      <c r="E2955" s="1" t="str">
        <f>INDEX(Protocol[Mark],MATCH(C2955,Protocol[Step],0))</f>
        <v>1OctM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266010002</v>
      </c>
      <c r="H2955" s="134">
        <f>Systematic[[#This Row],[SampleVariableLabel]]+100*Systematic[[#This Row],[State]]</f>
        <v>266010102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266</v>
      </c>
      <c r="B2956" s="1">
        <f>IF(C2956=0,IF(B2955=Protocol!$V$20,1,B2955+1),B2955)</f>
        <v>1</v>
      </c>
      <c r="C2956" s="1">
        <f>IF(C2955+1=Protocol!$V$21,0,C2955+1)</f>
        <v>2</v>
      </c>
      <c r="D2956" s="1">
        <f t="shared" si="109"/>
        <v>3</v>
      </c>
      <c r="E2956" s="1" t="str">
        <f>INDEX(Protocol[Mark],MATCH(C2956,Protocol[Step],0))</f>
        <v>2D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266010003</v>
      </c>
      <c r="H2956" s="134">
        <f>Systematic[[#This Row],[SampleVariableLabel]]+100*Systematic[[#This Row],[State]]</f>
        <v>266010203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266</v>
      </c>
      <c r="B2957" s="1">
        <f>IF(C2957=0,IF(B2956=Protocol!$V$20,1,B2956+1),B2956)</f>
        <v>1</v>
      </c>
      <c r="C2957" s="1">
        <f>IF(C2956+1=Protocol!$V$21,0,C2956+1)</f>
        <v>3</v>
      </c>
      <c r="D2957" s="1">
        <f t="shared" si="109"/>
        <v>4</v>
      </c>
      <c r="E2957" s="1" t="str">
        <f>INDEX(Protocol[Mark],MATCH(C2957,Protocol[Step],0))</f>
        <v>2c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266010004</v>
      </c>
      <c r="H2957" s="134">
        <f>Systematic[[#This Row],[SampleVariableLabel]]+100*Systematic[[#This Row],[State]]</f>
        <v>266010304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266</v>
      </c>
      <c r="B2958" s="1">
        <f>IF(C2958=0,IF(B2957=Protocol!$V$20,1,B2957+1),B2957)</f>
        <v>1</v>
      </c>
      <c r="C2958" s="1">
        <f>IF(C2957+1=Protocol!$V$21,0,C2957+1)</f>
        <v>4</v>
      </c>
      <c r="D2958" s="1">
        <f t="shared" si="109"/>
        <v>5</v>
      </c>
      <c r="E2958" s="1" t="str">
        <f>INDEX(Protocol[Mark],MATCH(C2958,Protocol[Step],0))</f>
        <v>3P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266010005</v>
      </c>
      <c r="H2958" s="134">
        <f>Systematic[[#This Row],[SampleVariableLabel]]+100*Systematic[[#This Row],[State]]</f>
        <v>266010405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266</v>
      </c>
      <c r="B2959" s="1">
        <f>IF(C2959=0,IF(B2958=Protocol!$V$20,1,B2958+1),B2958)</f>
        <v>1</v>
      </c>
      <c r="C2959" s="1">
        <f>IF(C2958+1=Protocol!$V$21,0,C2958+1)</f>
        <v>5</v>
      </c>
      <c r="D2959" s="1">
        <f t="shared" si="109"/>
        <v>6</v>
      </c>
      <c r="E2959" s="1" t="str">
        <f>INDEX(Protocol[Mark],MATCH(C2959,Protocol[Step],0))</f>
        <v>4S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266010006</v>
      </c>
      <c r="H2959" s="134">
        <f>Systematic[[#This Row],[SampleVariableLabel]]+100*Systematic[[#This Row],[State]]</f>
        <v>266010506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266</v>
      </c>
      <c r="B2960" s="1">
        <f>IF(C2960=0,IF(B2959=Protocol!$V$20,1,B2959+1),B2959)</f>
        <v>1</v>
      </c>
      <c r="C2960" s="1">
        <f>IF(C2959+1=Protocol!$V$21,0,C2959+1)</f>
        <v>6</v>
      </c>
      <c r="D2960" s="1">
        <f t="shared" si="109"/>
        <v>1</v>
      </c>
      <c r="E2960" s="1" t="str">
        <f>INDEX(Protocol[Mark],MATCH(C2960,Protocol[Step],0))</f>
        <v>5U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266010001</v>
      </c>
      <c r="H2960" s="134">
        <f>Systematic[[#This Row],[SampleVariableLabel]]+100*Systematic[[#This Row],[State]]</f>
        <v>266010601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266</v>
      </c>
      <c r="B2961" s="1">
        <f>IF(C2961=0,IF(B2960=Protocol!$V$20,1,B2960+1),B2960)</f>
        <v>1</v>
      </c>
      <c r="C2961" s="1">
        <f>IF(C2960+1=Protocol!$V$21,0,C2960+1)</f>
        <v>7</v>
      </c>
      <c r="D2961" s="1">
        <f t="shared" si="109"/>
        <v>2</v>
      </c>
      <c r="E2961" s="1" t="str">
        <f>INDEX(Protocol[Mark],MATCH(C2961,Protocol[Step],0))</f>
        <v>6Rot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266010002</v>
      </c>
      <c r="H2961" s="134">
        <f>Systematic[[#This Row],[SampleVariableLabel]]+100*Systematic[[#This Row],[State]]</f>
        <v>266010702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267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1pfi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267010003</v>
      </c>
      <c r="H2962" s="134">
        <f>Systematic[[#This Row],[SampleVariableLabel]]+100*Systematic[[#This Row],[State]]</f>
        <v>267010003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267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1OctM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267010004</v>
      </c>
      <c r="H2963" s="134">
        <f>Systematic[[#This Row],[SampleVariableLabel]]+100*Systematic[[#This Row],[State]]</f>
        <v>267010104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267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2D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267010005</v>
      </c>
      <c r="H2964" s="134">
        <f>Systematic[[#This Row],[SampleVariableLabel]]+100*Systematic[[#This Row],[State]]</f>
        <v>267010205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267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2c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267010006</v>
      </c>
      <c r="H2965" s="134">
        <f>Systematic[[#This Row],[SampleVariableLabel]]+100*Systematic[[#This Row],[State]]</f>
        <v>267010306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267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3P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267010001</v>
      </c>
      <c r="H2966" s="134">
        <f>Systematic[[#This Row],[SampleVariableLabel]]+100*Systematic[[#This Row],[State]]</f>
        <v>267010401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267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4S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267010002</v>
      </c>
      <c r="H2967" s="134">
        <f>Systematic[[#This Row],[SampleVariableLabel]]+100*Systematic[[#This Row],[State]]</f>
        <v>267010502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267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5U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267010003</v>
      </c>
      <c r="H2968" s="134">
        <f>Systematic[[#This Row],[SampleVariableLabel]]+100*Systematic[[#This Row],[State]]</f>
        <v>267010603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267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6Rot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267010004</v>
      </c>
      <c r="H2969" s="134">
        <f>Systematic[[#This Row],[SampleVariableLabel]]+100*Systematic[[#This Row],[State]]</f>
        <v>267010704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268</v>
      </c>
      <c r="B2970" s="1">
        <f>IF(C2970=0,IF(B2969=Protocol!$V$20,1,B2969+1),B2969)</f>
        <v>1</v>
      </c>
      <c r="C2970" s="1">
        <f>IF(C2969+1=Protocol!$V$21,0,C2969+1)</f>
        <v>0</v>
      </c>
      <c r="D2970" s="1">
        <f t="shared" si="109"/>
        <v>5</v>
      </c>
      <c r="E2970" s="1" t="str">
        <f>INDEX(Protocol[Mark],MATCH(C2970,Protocol[Step],0))</f>
        <v>1pfi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268010005</v>
      </c>
      <c r="H2970" s="134">
        <f>Systematic[[#This Row],[SampleVariableLabel]]+100*Systematic[[#This Row],[State]]</f>
        <v>268010005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268</v>
      </c>
      <c r="B2971" s="1">
        <f>IF(C2971=0,IF(B2970=Protocol!$V$20,1,B2970+1),B2970)</f>
        <v>1</v>
      </c>
      <c r="C2971" s="1">
        <f>IF(C2970+1=Protocol!$V$21,0,C2970+1)</f>
        <v>1</v>
      </c>
      <c r="D2971" s="1">
        <f t="shared" si="109"/>
        <v>6</v>
      </c>
      <c r="E2971" s="1" t="str">
        <f>INDEX(Protocol[Mark],MATCH(C2971,Protocol[Step],0))</f>
        <v>1OctM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268010006</v>
      </c>
      <c r="H2971" s="134">
        <f>Systematic[[#This Row],[SampleVariableLabel]]+100*Systematic[[#This Row],[State]]</f>
        <v>268010106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268</v>
      </c>
      <c r="B2972" s="1">
        <f>IF(C2972=0,IF(B2971=Protocol!$V$20,1,B2971+1),B2971)</f>
        <v>1</v>
      </c>
      <c r="C2972" s="1">
        <f>IF(C2971+1=Protocol!$V$21,0,C2971+1)</f>
        <v>2</v>
      </c>
      <c r="D2972" s="1">
        <f t="shared" si="109"/>
        <v>1</v>
      </c>
      <c r="E2972" s="1" t="str">
        <f>INDEX(Protocol[Mark],MATCH(C2972,Protocol[Step],0))</f>
        <v>2D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268010001</v>
      </c>
      <c r="H2972" s="134">
        <f>Systematic[[#This Row],[SampleVariableLabel]]+100*Systematic[[#This Row],[State]]</f>
        <v>268010201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268</v>
      </c>
      <c r="B2973" s="1">
        <f>IF(C2973=0,IF(B2972=Protocol!$V$20,1,B2972+1),B2972)</f>
        <v>1</v>
      </c>
      <c r="C2973" s="1">
        <f>IF(C2972+1=Protocol!$V$21,0,C2972+1)</f>
        <v>3</v>
      </c>
      <c r="D2973" s="1">
        <f t="shared" si="109"/>
        <v>2</v>
      </c>
      <c r="E2973" s="1" t="str">
        <f>INDEX(Protocol[Mark],MATCH(C2973,Protocol[Step],0))</f>
        <v>2c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268010002</v>
      </c>
      <c r="H2973" s="134">
        <f>Systematic[[#This Row],[SampleVariableLabel]]+100*Systematic[[#This Row],[State]]</f>
        <v>268010302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268</v>
      </c>
      <c r="B2974" s="1">
        <f>IF(C2974=0,IF(B2973=Protocol!$V$20,1,B2973+1),B2973)</f>
        <v>1</v>
      </c>
      <c r="C2974" s="1">
        <f>IF(C2973+1=Protocol!$V$21,0,C2973+1)</f>
        <v>4</v>
      </c>
      <c r="D2974" s="1">
        <f t="shared" si="109"/>
        <v>3</v>
      </c>
      <c r="E2974" s="1" t="str">
        <f>INDEX(Protocol[Mark],MATCH(C2974,Protocol[Step],0))</f>
        <v>3P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268010003</v>
      </c>
      <c r="H2974" s="134">
        <f>Systematic[[#This Row],[SampleVariableLabel]]+100*Systematic[[#This Row],[State]]</f>
        <v>268010403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268</v>
      </c>
      <c r="B2975" s="1">
        <f>IF(C2975=0,IF(B2974=Protocol!$V$20,1,B2974+1),B2974)</f>
        <v>1</v>
      </c>
      <c r="C2975" s="1">
        <f>IF(C2974+1=Protocol!$V$21,0,C2974+1)</f>
        <v>5</v>
      </c>
      <c r="D2975" s="1">
        <f t="shared" si="109"/>
        <v>4</v>
      </c>
      <c r="E2975" s="1" t="str">
        <f>INDEX(Protocol[Mark],MATCH(C2975,Protocol[Step],0))</f>
        <v>4S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268010004</v>
      </c>
      <c r="H2975" s="134">
        <f>Systematic[[#This Row],[SampleVariableLabel]]+100*Systematic[[#This Row],[State]]</f>
        <v>268010504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268</v>
      </c>
      <c r="B2976" s="1">
        <f>IF(C2976=0,IF(B2975=Protocol!$V$20,1,B2975+1),B2975)</f>
        <v>1</v>
      </c>
      <c r="C2976" s="1">
        <f>IF(C2975+1=Protocol!$V$21,0,C2975+1)</f>
        <v>6</v>
      </c>
      <c r="D2976" s="1">
        <f t="shared" si="109"/>
        <v>5</v>
      </c>
      <c r="E2976" s="1" t="str">
        <f>INDEX(Protocol[Mark],MATCH(C2976,Protocol[Step],0))</f>
        <v>5U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268010005</v>
      </c>
      <c r="H2976" s="134">
        <f>Systematic[[#This Row],[SampleVariableLabel]]+100*Systematic[[#This Row],[State]]</f>
        <v>268010605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268</v>
      </c>
      <c r="B2977" s="1">
        <f>IF(C2977=0,IF(B2976=Protocol!$V$20,1,B2976+1),B2976)</f>
        <v>1</v>
      </c>
      <c r="C2977" s="1">
        <f>IF(C2976+1=Protocol!$V$21,0,C2976+1)</f>
        <v>7</v>
      </c>
      <c r="D2977" s="1">
        <f t="shared" si="109"/>
        <v>6</v>
      </c>
      <c r="E2977" s="1" t="str">
        <f>INDEX(Protocol[Mark],MATCH(C2977,Protocol[Step],0))</f>
        <v>6Rot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268010006</v>
      </c>
      <c r="H2977" s="134">
        <f>Systematic[[#This Row],[SampleVariableLabel]]+100*Systematic[[#This Row],[State]]</f>
        <v>268010706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269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1pfi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269010001</v>
      </c>
      <c r="H2978" s="134">
        <f>Systematic[[#This Row],[SampleVariableLabel]]+100*Systematic[[#This Row],[State]]</f>
        <v>269010001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269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1OctM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269010002</v>
      </c>
      <c r="H2979" s="134">
        <f>Systematic[[#This Row],[SampleVariableLabel]]+100*Systematic[[#This Row],[State]]</f>
        <v>269010102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269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2D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269010003</v>
      </c>
      <c r="H2980" s="134">
        <f>Systematic[[#This Row],[SampleVariableLabel]]+100*Systematic[[#This Row],[State]]</f>
        <v>269010203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269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2c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269010004</v>
      </c>
      <c r="H2981" s="134">
        <f>Systematic[[#This Row],[SampleVariableLabel]]+100*Systematic[[#This Row],[State]]</f>
        <v>269010304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269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3P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269010005</v>
      </c>
      <c r="H2982" s="134">
        <f>Systematic[[#This Row],[SampleVariableLabel]]+100*Systematic[[#This Row],[State]]</f>
        <v>269010405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269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4S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269010006</v>
      </c>
      <c r="H2983" s="134">
        <f>Systematic[[#This Row],[SampleVariableLabel]]+100*Systematic[[#This Row],[State]]</f>
        <v>269010506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269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5U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269010001</v>
      </c>
      <c r="H2984" s="134">
        <f>Systematic[[#This Row],[SampleVariableLabel]]+100*Systematic[[#This Row],[State]]</f>
        <v>269010601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269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6Rot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269010002</v>
      </c>
      <c r="H2985" s="134">
        <f>Systematic[[#This Row],[SampleVariableLabel]]+100*Systematic[[#This Row],[State]]</f>
        <v>269010702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270</v>
      </c>
      <c r="B2986" s="1">
        <f>IF(C2986=0,IF(B2985=Protocol!$V$20,1,B2985+1),B2985)</f>
        <v>1</v>
      </c>
      <c r="C2986" s="1">
        <f>IF(C2985+1=Protocol!$V$21,0,C2985+1)</f>
        <v>0</v>
      </c>
      <c r="D2986" s="1">
        <f t="shared" si="109"/>
        <v>3</v>
      </c>
      <c r="E2986" s="1" t="str">
        <f>INDEX(Protocol[Mark],MATCH(C2986,Protocol[Step],0))</f>
        <v>1pfi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270010003</v>
      </c>
      <c r="H2986" s="134">
        <f>Systematic[[#This Row],[SampleVariableLabel]]+100*Systematic[[#This Row],[State]]</f>
        <v>270010003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270</v>
      </c>
      <c r="B2987" s="1">
        <f>IF(C2987=0,IF(B2986=Protocol!$V$20,1,B2986+1),B2986)</f>
        <v>1</v>
      </c>
      <c r="C2987" s="1">
        <f>IF(C2986+1=Protocol!$V$21,0,C2986+1)</f>
        <v>1</v>
      </c>
      <c r="D2987" s="1">
        <f t="shared" si="109"/>
        <v>4</v>
      </c>
      <c r="E2987" s="1" t="str">
        <f>INDEX(Protocol[Mark],MATCH(C2987,Protocol[Step],0))</f>
        <v>1OctM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270010004</v>
      </c>
      <c r="H2987" s="134">
        <f>Systematic[[#This Row],[SampleVariableLabel]]+100*Systematic[[#This Row],[State]]</f>
        <v>270010104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270</v>
      </c>
      <c r="B2988" s="1">
        <f>IF(C2988=0,IF(B2987=Protocol!$V$20,1,B2987+1),B2987)</f>
        <v>1</v>
      </c>
      <c r="C2988" s="1">
        <f>IF(C2987+1=Protocol!$V$21,0,C2987+1)</f>
        <v>2</v>
      </c>
      <c r="D2988" s="1">
        <f t="shared" si="109"/>
        <v>5</v>
      </c>
      <c r="E2988" s="1" t="str">
        <f>INDEX(Protocol[Mark],MATCH(C2988,Protocol[Step],0))</f>
        <v>2D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270010005</v>
      </c>
      <c r="H2988" s="134">
        <f>Systematic[[#This Row],[SampleVariableLabel]]+100*Systematic[[#This Row],[State]]</f>
        <v>270010205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270</v>
      </c>
      <c r="B2989" s="1">
        <f>IF(C2989=0,IF(B2988=Protocol!$V$20,1,B2988+1),B2988)</f>
        <v>1</v>
      </c>
      <c r="C2989" s="1">
        <f>IF(C2988+1=Protocol!$V$21,0,C2988+1)</f>
        <v>3</v>
      </c>
      <c r="D2989" s="1">
        <f t="shared" si="109"/>
        <v>6</v>
      </c>
      <c r="E2989" s="1" t="str">
        <f>INDEX(Protocol[Mark],MATCH(C2989,Protocol[Step],0))</f>
        <v>2c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270010006</v>
      </c>
      <c r="H2989" s="134">
        <f>Systematic[[#This Row],[SampleVariableLabel]]+100*Systematic[[#This Row],[State]]</f>
        <v>270010306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270</v>
      </c>
      <c r="B2990" s="1">
        <f>IF(C2990=0,IF(B2989=Protocol!$V$20,1,B2989+1),B2989)</f>
        <v>1</v>
      </c>
      <c r="C2990" s="1">
        <f>IF(C2989+1=Protocol!$V$21,0,C2989+1)</f>
        <v>4</v>
      </c>
      <c r="D2990" s="1">
        <f t="shared" si="109"/>
        <v>1</v>
      </c>
      <c r="E2990" s="1" t="str">
        <f>INDEX(Protocol[Mark],MATCH(C2990,Protocol[Step],0))</f>
        <v>3P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270010001</v>
      </c>
      <c r="H2990" s="134">
        <f>Systematic[[#This Row],[SampleVariableLabel]]+100*Systematic[[#This Row],[State]]</f>
        <v>270010401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270</v>
      </c>
      <c r="B2991" s="1">
        <f>IF(C2991=0,IF(B2990=Protocol!$V$20,1,B2990+1),B2990)</f>
        <v>1</v>
      </c>
      <c r="C2991" s="1">
        <f>IF(C2990+1=Protocol!$V$21,0,C2990+1)</f>
        <v>5</v>
      </c>
      <c r="D2991" s="1">
        <f t="shared" si="109"/>
        <v>2</v>
      </c>
      <c r="E2991" s="1" t="str">
        <f>INDEX(Protocol[Mark],MATCH(C2991,Protocol[Step],0))</f>
        <v>4S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270010002</v>
      </c>
      <c r="H2991" s="134">
        <f>Systematic[[#This Row],[SampleVariableLabel]]+100*Systematic[[#This Row],[State]]</f>
        <v>270010502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270</v>
      </c>
      <c r="B2992" s="1">
        <f>IF(C2992=0,IF(B2991=Protocol!$V$20,1,B2991+1),B2991)</f>
        <v>1</v>
      </c>
      <c r="C2992" s="1">
        <f>IF(C2991+1=Protocol!$V$21,0,C2991+1)</f>
        <v>6</v>
      </c>
      <c r="D2992" s="1">
        <f t="shared" si="109"/>
        <v>3</v>
      </c>
      <c r="E2992" s="1" t="str">
        <f>INDEX(Protocol[Mark],MATCH(C2992,Protocol[Step],0))</f>
        <v>5U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270010003</v>
      </c>
      <c r="H2992" s="134">
        <f>Systematic[[#This Row],[SampleVariableLabel]]+100*Systematic[[#This Row],[State]]</f>
        <v>270010603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270</v>
      </c>
      <c r="B2993" s="1">
        <f>IF(C2993=0,IF(B2992=Protocol!$V$20,1,B2992+1),B2992)</f>
        <v>1</v>
      </c>
      <c r="C2993" s="1">
        <f>IF(C2992+1=Protocol!$V$21,0,C2992+1)</f>
        <v>7</v>
      </c>
      <c r="D2993" s="1">
        <f t="shared" si="109"/>
        <v>4</v>
      </c>
      <c r="E2993" s="1" t="str">
        <f>INDEX(Protocol[Mark],MATCH(C2993,Protocol[Step],0))</f>
        <v>6Rot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270010004</v>
      </c>
      <c r="H2993" s="134">
        <f>Systematic[[#This Row],[SampleVariableLabel]]+100*Systematic[[#This Row],[State]]</f>
        <v>270010704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271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1pfi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271010005</v>
      </c>
      <c r="H2994" s="134">
        <f>Systematic[[#This Row],[SampleVariableLabel]]+100*Systematic[[#This Row],[State]]</f>
        <v>271010005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271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1OctM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271010006</v>
      </c>
      <c r="H2995" s="134">
        <f>Systematic[[#This Row],[SampleVariableLabel]]+100*Systematic[[#This Row],[State]]</f>
        <v>271010106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271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271010001</v>
      </c>
      <c r="H2996" s="134">
        <f>Systematic[[#This Row],[SampleVariableLabel]]+100*Systematic[[#This Row],[State]]</f>
        <v>271010201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271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2c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271010002</v>
      </c>
      <c r="H2997" s="134">
        <f>Systematic[[#This Row],[SampleVariableLabel]]+100*Systematic[[#This Row],[State]]</f>
        <v>271010302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271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3P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271010003</v>
      </c>
      <c r="H2998" s="134">
        <f>Systematic[[#This Row],[SampleVariableLabel]]+100*Systematic[[#This Row],[State]]</f>
        <v>271010403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271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4S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271010004</v>
      </c>
      <c r="H2999" s="134">
        <f>Systematic[[#This Row],[SampleVariableLabel]]+100*Systematic[[#This Row],[State]]</f>
        <v>271010504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271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5U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271010005</v>
      </c>
      <c r="H3000" s="134">
        <f>Systematic[[#This Row],[SampleVariableLabel]]+100*Systematic[[#This Row],[State]]</f>
        <v>271010605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271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6Rot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271010006</v>
      </c>
      <c r="H3001" s="134">
        <f>Systematic[[#This Row],[SampleVariableLabel]]+100*Systematic[[#This Row],[State]]</f>
        <v>271010706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272</v>
      </c>
      <c r="B3002" s="1">
        <f>IF(C3002=0,IF(B3001=Protocol!$V$20,1,B3001+1),B3001)</f>
        <v>1</v>
      </c>
      <c r="C3002" s="1">
        <f>IF(C3001+1=Protocol!$V$21,0,C3001+1)</f>
        <v>0</v>
      </c>
      <c r="D3002" s="1">
        <f t="shared" si="109"/>
        <v>1</v>
      </c>
      <c r="E3002" s="1" t="str">
        <f>INDEX(Protocol[Mark],MATCH(C3002,Protocol[Step],0))</f>
        <v>1pfi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272010001</v>
      </c>
      <c r="H3002" s="134">
        <f>Systematic[[#This Row],[SampleVariableLabel]]+100*Systematic[[#This Row],[State]]</f>
        <v>272010001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272</v>
      </c>
      <c r="B3003" s="1">
        <f>IF(C3003=0,IF(B3002=Protocol!$V$20,1,B3002+1),B3002)</f>
        <v>1</v>
      </c>
      <c r="C3003" s="1">
        <f>IF(C3002+1=Protocol!$V$21,0,C3002+1)</f>
        <v>1</v>
      </c>
      <c r="D3003" s="1">
        <f t="shared" si="109"/>
        <v>2</v>
      </c>
      <c r="E3003" s="1" t="str">
        <f>INDEX(Protocol[Mark],MATCH(C3003,Protocol[Step],0))</f>
        <v>1OctM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272010002</v>
      </c>
      <c r="H3003" s="134">
        <f>Systematic[[#This Row],[SampleVariableLabel]]+100*Systematic[[#This Row],[State]]</f>
        <v>272010102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272</v>
      </c>
      <c r="B3004" s="1">
        <f>IF(C3004=0,IF(B3003=Protocol!$V$20,1,B3003+1),B3003)</f>
        <v>1</v>
      </c>
      <c r="C3004" s="1">
        <f>IF(C3003+1=Protocol!$V$21,0,C3003+1)</f>
        <v>2</v>
      </c>
      <c r="D3004" s="1">
        <f t="shared" si="109"/>
        <v>3</v>
      </c>
      <c r="E3004" s="1" t="str">
        <f>INDEX(Protocol[Mark],MATCH(C3004,Protocol[Step],0))</f>
        <v>2D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272010003</v>
      </c>
      <c r="H3004" s="134">
        <f>Systematic[[#This Row],[SampleVariableLabel]]+100*Systematic[[#This Row],[State]]</f>
        <v>272010203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272</v>
      </c>
      <c r="B3005" s="1">
        <f>IF(C3005=0,IF(B3004=Protocol!$V$20,1,B3004+1),B3004)</f>
        <v>1</v>
      </c>
      <c r="C3005" s="1">
        <f>IF(C3004+1=Protocol!$V$21,0,C3004+1)</f>
        <v>3</v>
      </c>
      <c r="D3005" s="1">
        <f t="shared" si="109"/>
        <v>4</v>
      </c>
      <c r="E3005" s="1" t="str">
        <f>INDEX(Protocol[Mark],MATCH(C3005,Protocol[Step],0))</f>
        <v>2c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272010004</v>
      </c>
      <c r="H3005" s="134">
        <f>Systematic[[#This Row],[SampleVariableLabel]]+100*Systematic[[#This Row],[State]]</f>
        <v>272010304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272</v>
      </c>
      <c r="B3006" s="1">
        <f>IF(C3006=0,IF(B3005=Protocol!$V$20,1,B3005+1),B3005)</f>
        <v>1</v>
      </c>
      <c r="C3006" s="1">
        <f>IF(C3005+1=Protocol!$V$21,0,C3005+1)</f>
        <v>4</v>
      </c>
      <c r="D3006" s="1">
        <f t="shared" si="109"/>
        <v>5</v>
      </c>
      <c r="E3006" s="1" t="str">
        <f>INDEX(Protocol[Mark],MATCH(C3006,Protocol[Step],0))</f>
        <v>3P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272010005</v>
      </c>
      <c r="H3006" s="134">
        <f>Systematic[[#This Row],[SampleVariableLabel]]+100*Systematic[[#This Row],[State]]</f>
        <v>272010405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272</v>
      </c>
      <c r="B3007" s="1">
        <f>IF(C3007=0,IF(B3006=Protocol!$V$20,1,B3006+1),B3006)</f>
        <v>1</v>
      </c>
      <c r="C3007" s="1">
        <f>IF(C3006+1=Protocol!$V$21,0,C3006+1)</f>
        <v>5</v>
      </c>
      <c r="D3007" s="1">
        <f t="shared" si="109"/>
        <v>6</v>
      </c>
      <c r="E3007" s="1" t="str">
        <f>INDEX(Protocol[Mark],MATCH(C3007,Protocol[Step],0))</f>
        <v>4S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272010006</v>
      </c>
      <c r="H3007" s="134">
        <f>Systematic[[#This Row],[SampleVariableLabel]]+100*Systematic[[#This Row],[State]]</f>
        <v>272010506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272</v>
      </c>
      <c r="B3008" s="1">
        <f>IF(C3008=0,IF(B3007=Protocol!$V$20,1,B3007+1),B3007)</f>
        <v>1</v>
      </c>
      <c r="C3008" s="1">
        <f>IF(C3007+1=Protocol!$V$21,0,C3007+1)</f>
        <v>6</v>
      </c>
      <c r="D3008" s="1">
        <f t="shared" si="109"/>
        <v>1</v>
      </c>
      <c r="E3008" s="1" t="str">
        <f>INDEX(Protocol[Mark],MATCH(C3008,Protocol[Step],0))</f>
        <v>5U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272010001</v>
      </c>
      <c r="H3008" s="134">
        <f>Systematic[[#This Row],[SampleVariableLabel]]+100*Systematic[[#This Row],[State]]</f>
        <v>272010601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272</v>
      </c>
      <c r="B3009" s="1">
        <f>IF(C3009=0,IF(B3008=Protocol!$V$20,1,B3008+1),B3008)</f>
        <v>1</v>
      </c>
      <c r="C3009" s="1">
        <f>IF(C3008+1=Protocol!$V$21,0,C3008+1)</f>
        <v>7</v>
      </c>
      <c r="D3009" s="1">
        <f t="shared" si="109"/>
        <v>2</v>
      </c>
      <c r="E3009" s="1" t="str">
        <f>INDEX(Protocol[Mark],MATCH(C3009,Protocol[Step],0))</f>
        <v>6Rot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272010002</v>
      </c>
      <c r="H3009" s="134">
        <f>Systematic[[#This Row],[SampleVariableLabel]]+100*Systematic[[#This Row],[State]]</f>
        <v>272010702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273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1pfi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273010003</v>
      </c>
      <c r="H3010" s="134">
        <f>Systematic[[#This Row],[SampleVariableLabel]]+100*Systematic[[#This Row],[State]]</f>
        <v>273010003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273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1OctM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273010004</v>
      </c>
      <c r="H3011" s="134">
        <f>Systematic[[#This Row],[SampleVariableLabel]]+100*Systematic[[#This Row],[State]]</f>
        <v>273010104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273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2D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273010005</v>
      </c>
      <c r="H3012" s="134">
        <f>Systematic[[#This Row],[SampleVariableLabel]]+100*Systematic[[#This Row],[State]]</f>
        <v>273010205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273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2c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273010006</v>
      </c>
      <c r="H3013" s="134">
        <f>Systematic[[#This Row],[SampleVariableLabel]]+100*Systematic[[#This Row],[State]]</f>
        <v>273010306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273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3P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273010001</v>
      </c>
      <c r="H3014" s="134">
        <f>Systematic[[#This Row],[SampleVariableLabel]]+100*Systematic[[#This Row],[State]]</f>
        <v>273010401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273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4S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273010002</v>
      </c>
      <c r="H3015" s="134">
        <f>Systematic[[#This Row],[SampleVariableLabel]]+100*Systematic[[#This Row],[State]]</f>
        <v>273010502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273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5U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273010003</v>
      </c>
      <c r="H3016" s="134">
        <f>Systematic[[#This Row],[SampleVariableLabel]]+100*Systematic[[#This Row],[State]]</f>
        <v>273010603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273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6Rot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273010004</v>
      </c>
      <c r="H3017" s="134">
        <f>Systematic[[#This Row],[SampleVariableLabel]]+100*Systematic[[#This Row],[State]]</f>
        <v>273010704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274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274010005</v>
      </c>
      <c r="H3018" s="134">
        <f>Systematic[[#This Row],[SampleVariableLabel]]+100*Systematic[[#This Row],[State]]</f>
        <v>274010005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274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1OctM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274010006</v>
      </c>
      <c r="H3019" s="134">
        <f>Systematic[[#This Row],[SampleVariableLabel]]+100*Systematic[[#This Row],[State]]</f>
        <v>274010106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274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274010001</v>
      </c>
      <c r="H3020" s="134">
        <f>Systematic[[#This Row],[SampleVariableLabel]]+100*Systematic[[#This Row],[State]]</f>
        <v>274010201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274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274010002</v>
      </c>
      <c r="H3021" s="134">
        <f>Systematic[[#This Row],[SampleVariableLabel]]+100*Systematic[[#This Row],[State]]</f>
        <v>274010302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274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3P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274010003</v>
      </c>
      <c r="H3022" s="134">
        <f>Systematic[[#This Row],[SampleVariableLabel]]+100*Systematic[[#This Row],[State]]</f>
        <v>274010403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274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4S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274010004</v>
      </c>
      <c r="H3023" s="134">
        <f>Systematic[[#This Row],[SampleVariableLabel]]+100*Systematic[[#This Row],[State]]</f>
        <v>274010504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274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5U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274010005</v>
      </c>
      <c r="H3024" s="134">
        <f>Systematic[[#This Row],[SampleVariableLabel]]+100*Systematic[[#This Row],[State]]</f>
        <v>274010605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274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6Rot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274010006</v>
      </c>
      <c r="H3025" s="134">
        <f>Systematic[[#This Row],[SampleVariableLabel]]+100*Systematic[[#This Row],[State]]</f>
        <v>274010706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275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1pfi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275010001</v>
      </c>
      <c r="H3026" s="134">
        <f>Systematic[[#This Row],[SampleVariableLabel]]+100*Systematic[[#This Row],[State]]</f>
        <v>275010001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275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1OctM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275010002</v>
      </c>
      <c r="H3027" s="134">
        <f>Systematic[[#This Row],[SampleVariableLabel]]+100*Systematic[[#This Row],[State]]</f>
        <v>275010102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275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2D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275010003</v>
      </c>
      <c r="H3028" s="134">
        <f>Systematic[[#This Row],[SampleVariableLabel]]+100*Systematic[[#This Row],[State]]</f>
        <v>275010203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275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2c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275010004</v>
      </c>
      <c r="H3029" s="134">
        <f>Systematic[[#This Row],[SampleVariableLabel]]+100*Systematic[[#This Row],[State]]</f>
        <v>275010304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275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3P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275010005</v>
      </c>
      <c r="H3030" s="134">
        <f>Systematic[[#This Row],[SampleVariableLabel]]+100*Systematic[[#This Row],[State]]</f>
        <v>275010405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275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4S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275010006</v>
      </c>
      <c r="H3031" s="134">
        <f>Systematic[[#This Row],[SampleVariableLabel]]+100*Systematic[[#This Row],[State]]</f>
        <v>275010506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275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5U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275010001</v>
      </c>
      <c r="H3032" s="134">
        <f>Systematic[[#This Row],[SampleVariableLabel]]+100*Systematic[[#This Row],[State]]</f>
        <v>275010601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275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6Rot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275010002</v>
      </c>
      <c r="H3033" s="134">
        <f>Systematic[[#This Row],[SampleVariableLabel]]+100*Systematic[[#This Row],[State]]</f>
        <v>275010702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276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1pfi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276010003</v>
      </c>
      <c r="H3034" s="134">
        <f>Systematic[[#This Row],[SampleVariableLabel]]+100*Systematic[[#This Row],[State]]</f>
        <v>276010003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276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1OctM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276010004</v>
      </c>
      <c r="H3035" s="134">
        <f>Systematic[[#This Row],[SampleVariableLabel]]+100*Systematic[[#This Row],[State]]</f>
        <v>276010104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276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2D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276010005</v>
      </c>
      <c r="H3036" s="134">
        <f>Systematic[[#This Row],[SampleVariableLabel]]+100*Systematic[[#This Row],[State]]</f>
        <v>276010205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276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2c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276010006</v>
      </c>
      <c r="H3037" s="134">
        <f>Systematic[[#This Row],[SampleVariableLabel]]+100*Systematic[[#This Row],[State]]</f>
        <v>276010306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276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3P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276010001</v>
      </c>
      <c r="H3038" s="134">
        <f>Systematic[[#This Row],[SampleVariableLabel]]+100*Systematic[[#This Row],[State]]</f>
        <v>276010401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276</v>
      </c>
      <c r="B3039" s="1">
        <f>IF(C3039=0,IF(B3038=Protocol!$V$20,1,B3038+1),B3038)</f>
        <v>1</v>
      </c>
      <c r="C3039" s="1">
        <f>IF(C3038+1=Protocol!$V$21,0,C3038+1)</f>
        <v>5</v>
      </c>
      <c r="D3039" s="1">
        <f t="shared" si="111"/>
        <v>2</v>
      </c>
      <c r="E3039" s="1" t="str">
        <f>INDEX(Protocol[Mark],MATCH(C3039,Protocol[Step],0))</f>
        <v>4S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276010002</v>
      </c>
      <c r="H3039" s="134">
        <f>Systematic[[#This Row],[SampleVariableLabel]]+100*Systematic[[#This Row],[State]]</f>
        <v>276010502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276</v>
      </c>
      <c r="B3040" s="1">
        <f>IF(C3040=0,IF(B3039=Protocol!$V$20,1,B3039+1),B3039)</f>
        <v>1</v>
      </c>
      <c r="C3040" s="1">
        <f>IF(C3039+1=Protocol!$V$21,0,C3039+1)</f>
        <v>6</v>
      </c>
      <c r="D3040" s="1">
        <f t="shared" si="111"/>
        <v>3</v>
      </c>
      <c r="E3040" s="1" t="str">
        <f>INDEX(Protocol[Mark],MATCH(C3040,Protocol[Step],0))</f>
        <v>5U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276010003</v>
      </c>
      <c r="H3040" s="134">
        <f>Systematic[[#This Row],[SampleVariableLabel]]+100*Systematic[[#This Row],[State]]</f>
        <v>276010603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276</v>
      </c>
      <c r="B3041" s="1">
        <f>IF(C3041=0,IF(B3040=Protocol!$V$20,1,B3040+1),B3040)</f>
        <v>1</v>
      </c>
      <c r="C3041" s="1">
        <f>IF(C3040+1=Protocol!$V$21,0,C3040+1)</f>
        <v>7</v>
      </c>
      <c r="D3041" s="1">
        <f t="shared" si="111"/>
        <v>4</v>
      </c>
      <c r="E3041" s="1" t="str">
        <f>INDEX(Protocol[Mark],MATCH(C3041,Protocol[Step],0))</f>
        <v>6Rot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276010004</v>
      </c>
      <c r="H3041" s="134">
        <f>Systematic[[#This Row],[SampleVariableLabel]]+100*Systematic[[#This Row],[State]]</f>
        <v>276010704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277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1pfi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277010005</v>
      </c>
      <c r="H3042" s="134">
        <f>Systematic[[#This Row],[SampleVariableLabel]]+100*Systematic[[#This Row],[State]]</f>
        <v>277010005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277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1OctM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277010006</v>
      </c>
      <c r="H3043" s="134">
        <f>Systematic[[#This Row],[SampleVariableLabel]]+100*Systematic[[#This Row],[State]]</f>
        <v>277010106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277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2D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277010001</v>
      </c>
      <c r="H3044" s="134">
        <f>Systematic[[#This Row],[SampleVariableLabel]]+100*Systematic[[#This Row],[State]]</f>
        <v>277010201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277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2c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277010002</v>
      </c>
      <c r="H3045" s="134">
        <f>Systematic[[#This Row],[SampleVariableLabel]]+100*Systematic[[#This Row],[State]]</f>
        <v>277010302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277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3P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277010003</v>
      </c>
      <c r="H3046" s="134">
        <f>Systematic[[#This Row],[SampleVariableLabel]]+100*Systematic[[#This Row],[State]]</f>
        <v>277010403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277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4S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277010004</v>
      </c>
      <c r="H3047" s="134">
        <f>Systematic[[#This Row],[SampleVariableLabel]]+100*Systematic[[#This Row],[State]]</f>
        <v>277010504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277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5U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277010005</v>
      </c>
      <c r="H3048" s="134">
        <f>Systematic[[#This Row],[SampleVariableLabel]]+100*Systematic[[#This Row],[State]]</f>
        <v>277010605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277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6Rot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277010006</v>
      </c>
      <c r="H3049" s="134">
        <f>Systematic[[#This Row],[SampleVariableLabel]]+100*Systematic[[#This Row],[State]]</f>
        <v>277010706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278</v>
      </c>
      <c r="B3050" s="1">
        <f>IF(C3050=0,IF(B3049=Protocol!$V$20,1,B3049+1),B3049)</f>
        <v>1</v>
      </c>
      <c r="C3050" s="1">
        <f>IF(C3049+1=Protocol!$V$21,0,C3049+1)</f>
        <v>0</v>
      </c>
      <c r="D3050" s="1">
        <f t="shared" si="111"/>
        <v>1</v>
      </c>
      <c r="E3050" s="1" t="str">
        <f>INDEX(Protocol[Mark],MATCH(C3050,Protocol[Step],0))</f>
        <v>1pfi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278010001</v>
      </c>
      <c r="H3050" s="134">
        <f>Systematic[[#This Row],[SampleVariableLabel]]+100*Systematic[[#This Row],[State]]</f>
        <v>278010001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278</v>
      </c>
      <c r="B3051" s="1">
        <f>IF(C3051=0,IF(B3050=Protocol!$V$20,1,B3050+1),B3050)</f>
        <v>1</v>
      </c>
      <c r="C3051" s="1">
        <f>IF(C3050+1=Protocol!$V$21,0,C3050+1)</f>
        <v>1</v>
      </c>
      <c r="D3051" s="1">
        <f t="shared" si="111"/>
        <v>2</v>
      </c>
      <c r="E3051" s="1" t="str">
        <f>INDEX(Protocol[Mark],MATCH(C3051,Protocol[Step],0))</f>
        <v>1OctM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278010002</v>
      </c>
      <c r="H3051" s="134">
        <f>Systematic[[#This Row],[SampleVariableLabel]]+100*Systematic[[#This Row],[State]]</f>
        <v>278010102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278</v>
      </c>
      <c r="B3052" s="1">
        <f>IF(C3052=0,IF(B3051=Protocol!$V$20,1,B3051+1),B3051)</f>
        <v>1</v>
      </c>
      <c r="C3052" s="1">
        <f>IF(C3051+1=Protocol!$V$21,0,C3051+1)</f>
        <v>2</v>
      </c>
      <c r="D3052" s="1">
        <f t="shared" si="111"/>
        <v>3</v>
      </c>
      <c r="E3052" s="1" t="str">
        <f>INDEX(Protocol[Mark],MATCH(C3052,Protocol[Step],0))</f>
        <v>2D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278010003</v>
      </c>
      <c r="H3052" s="134">
        <f>Systematic[[#This Row],[SampleVariableLabel]]+100*Systematic[[#This Row],[State]]</f>
        <v>278010203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278</v>
      </c>
      <c r="B3053" s="1">
        <f>IF(C3053=0,IF(B3052=Protocol!$V$20,1,B3052+1),B3052)</f>
        <v>1</v>
      </c>
      <c r="C3053" s="1">
        <f>IF(C3052+1=Protocol!$V$21,0,C3052+1)</f>
        <v>3</v>
      </c>
      <c r="D3053" s="1">
        <f t="shared" si="111"/>
        <v>4</v>
      </c>
      <c r="E3053" s="1" t="str">
        <f>INDEX(Protocol[Mark],MATCH(C3053,Protocol[Step],0))</f>
        <v>2c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278010004</v>
      </c>
      <c r="H3053" s="134">
        <f>Systematic[[#This Row],[SampleVariableLabel]]+100*Systematic[[#This Row],[State]]</f>
        <v>278010304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278</v>
      </c>
      <c r="B3054" s="1">
        <f>IF(C3054=0,IF(B3053=Protocol!$V$20,1,B3053+1),B3053)</f>
        <v>1</v>
      </c>
      <c r="C3054" s="1">
        <f>IF(C3053+1=Protocol!$V$21,0,C3053+1)</f>
        <v>4</v>
      </c>
      <c r="D3054" s="1">
        <f t="shared" si="111"/>
        <v>5</v>
      </c>
      <c r="E3054" s="1" t="str">
        <f>INDEX(Protocol[Mark],MATCH(C3054,Protocol[Step],0))</f>
        <v>3P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278010005</v>
      </c>
      <c r="H3054" s="134">
        <f>Systematic[[#This Row],[SampleVariableLabel]]+100*Systematic[[#This Row],[State]]</f>
        <v>278010405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278</v>
      </c>
      <c r="B3055" s="1">
        <f>IF(C3055=0,IF(B3054=Protocol!$V$20,1,B3054+1),B3054)</f>
        <v>1</v>
      </c>
      <c r="C3055" s="1">
        <f>IF(C3054+1=Protocol!$V$21,0,C3054+1)</f>
        <v>5</v>
      </c>
      <c r="D3055" s="1">
        <f t="shared" si="111"/>
        <v>6</v>
      </c>
      <c r="E3055" s="1" t="str">
        <f>INDEX(Protocol[Mark],MATCH(C3055,Protocol[Step],0))</f>
        <v>4S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278010006</v>
      </c>
      <c r="H3055" s="134">
        <f>Systematic[[#This Row],[SampleVariableLabel]]+100*Systematic[[#This Row],[State]]</f>
        <v>278010506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278</v>
      </c>
      <c r="B3056" s="1">
        <f>IF(C3056=0,IF(B3055=Protocol!$V$20,1,B3055+1),B3055)</f>
        <v>1</v>
      </c>
      <c r="C3056" s="1">
        <f>IF(C3055+1=Protocol!$V$21,0,C3055+1)</f>
        <v>6</v>
      </c>
      <c r="D3056" s="1">
        <f t="shared" si="111"/>
        <v>1</v>
      </c>
      <c r="E3056" s="1" t="str">
        <f>INDEX(Protocol[Mark],MATCH(C3056,Protocol[Step],0))</f>
        <v>5U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278010001</v>
      </c>
      <c r="H3056" s="134">
        <f>Systematic[[#This Row],[SampleVariableLabel]]+100*Systematic[[#This Row],[State]]</f>
        <v>278010601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278</v>
      </c>
      <c r="B3057" s="1">
        <f>IF(C3057=0,IF(B3056=Protocol!$V$20,1,B3056+1),B3056)</f>
        <v>1</v>
      </c>
      <c r="C3057" s="1">
        <f>IF(C3056+1=Protocol!$V$21,0,C3056+1)</f>
        <v>7</v>
      </c>
      <c r="D3057" s="1">
        <f t="shared" si="111"/>
        <v>2</v>
      </c>
      <c r="E3057" s="1" t="str">
        <f>INDEX(Protocol[Mark],MATCH(C3057,Protocol[Step],0))</f>
        <v>6Rot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278010002</v>
      </c>
      <c r="H3057" s="134">
        <f>Systematic[[#This Row],[SampleVariableLabel]]+100*Systematic[[#This Row],[State]]</f>
        <v>278010702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279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1pfi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279010003</v>
      </c>
      <c r="H3058" s="134">
        <f>Systematic[[#This Row],[SampleVariableLabel]]+100*Systematic[[#This Row],[State]]</f>
        <v>279010003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279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1OctM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279010004</v>
      </c>
      <c r="H3059" s="134">
        <f>Systematic[[#This Row],[SampleVariableLabel]]+100*Systematic[[#This Row],[State]]</f>
        <v>279010104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279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2D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279010005</v>
      </c>
      <c r="H3060" s="134">
        <f>Systematic[[#This Row],[SampleVariableLabel]]+100*Systematic[[#This Row],[State]]</f>
        <v>279010205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279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2c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279010006</v>
      </c>
      <c r="H3061" s="134">
        <f>Systematic[[#This Row],[SampleVariableLabel]]+100*Systematic[[#This Row],[State]]</f>
        <v>279010306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279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3P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279010001</v>
      </c>
      <c r="H3062" s="134">
        <f>Systematic[[#This Row],[SampleVariableLabel]]+100*Systematic[[#This Row],[State]]</f>
        <v>279010401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279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4S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279010002</v>
      </c>
      <c r="H3063" s="134">
        <f>Systematic[[#This Row],[SampleVariableLabel]]+100*Systematic[[#This Row],[State]]</f>
        <v>279010502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279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5U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279010003</v>
      </c>
      <c r="H3064" s="134">
        <f>Systematic[[#This Row],[SampleVariableLabel]]+100*Systematic[[#This Row],[State]]</f>
        <v>279010603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279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6Rot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279010004</v>
      </c>
      <c r="H3065" s="134">
        <f>Systematic[[#This Row],[SampleVariableLabel]]+100*Systematic[[#This Row],[State]]</f>
        <v>279010704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280</v>
      </c>
      <c r="B3066" s="1">
        <f>IF(C3066=0,IF(B3065=Protocol!$V$20,1,B3065+1),B3065)</f>
        <v>1</v>
      </c>
      <c r="C3066" s="1">
        <f>IF(C3065+1=Protocol!$V$21,0,C3065+1)</f>
        <v>0</v>
      </c>
      <c r="D3066" s="1">
        <f t="shared" si="111"/>
        <v>5</v>
      </c>
      <c r="E3066" s="1" t="str">
        <f>INDEX(Protocol[Mark],MATCH(C3066,Protocol[Step],0))</f>
        <v>1pfi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280010005</v>
      </c>
      <c r="H3066" s="134">
        <f>Systematic[[#This Row],[SampleVariableLabel]]+100*Systematic[[#This Row],[State]]</f>
        <v>280010005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280</v>
      </c>
      <c r="B3067" s="1">
        <f>IF(C3067=0,IF(B3066=Protocol!$V$20,1,B3066+1),B3066)</f>
        <v>1</v>
      </c>
      <c r="C3067" s="1">
        <f>IF(C3066+1=Protocol!$V$21,0,C3066+1)</f>
        <v>1</v>
      </c>
      <c r="D3067" s="1">
        <f t="shared" si="111"/>
        <v>6</v>
      </c>
      <c r="E3067" s="1" t="str">
        <f>INDEX(Protocol[Mark],MATCH(C3067,Protocol[Step],0))</f>
        <v>1OctM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280010006</v>
      </c>
      <c r="H3067" s="134">
        <f>Systematic[[#This Row],[SampleVariableLabel]]+100*Systematic[[#This Row],[State]]</f>
        <v>280010106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280</v>
      </c>
      <c r="B3068" s="1">
        <f>IF(C3068=0,IF(B3067=Protocol!$V$20,1,B3067+1),B3067)</f>
        <v>1</v>
      </c>
      <c r="C3068" s="1">
        <f>IF(C3067+1=Protocol!$V$21,0,C3067+1)</f>
        <v>2</v>
      </c>
      <c r="D3068" s="1">
        <f t="shared" si="111"/>
        <v>1</v>
      </c>
      <c r="E3068" s="1" t="str">
        <f>INDEX(Protocol[Mark],MATCH(C3068,Protocol[Step],0))</f>
        <v>2D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280010001</v>
      </c>
      <c r="H3068" s="134">
        <f>Systematic[[#This Row],[SampleVariableLabel]]+100*Systematic[[#This Row],[State]]</f>
        <v>280010201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280</v>
      </c>
      <c r="B3069" s="1">
        <f>IF(C3069=0,IF(B3068=Protocol!$V$20,1,B3068+1),B3068)</f>
        <v>1</v>
      </c>
      <c r="C3069" s="1">
        <f>IF(C3068+1=Protocol!$V$21,0,C3068+1)</f>
        <v>3</v>
      </c>
      <c r="D3069" s="1">
        <f t="shared" si="111"/>
        <v>2</v>
      </c>
      <c r="E3069" s="1" t="str">
        <f>INDEX(Protocol[Mark],MATCH(C3069,Protocol[Step],0))</f>
        <v>2c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280010002</v>
      </c>
      <c r="H3069" s="134">
        <f>Systematic[[#This Row],[SampleVariableLabel]]+100*Systematic[[#This Row],[State]]</f>
        <v>280010302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280</v>
      </c>
      <c r="B3070" s="1">
        <f>IF(C3070=0,IF(B3069=Protocol!$V$20,1,B3069+1),B3069)</f>
        <v>1</v>
      </c>
      <c r="C3070" s="1">
        <f>IF(C3069+1=Protocol!$V$21,0,C3069+1)</f>
        <v>4</v>
      </c>
      <c r="D3070" s="1">
        <f t="shared" si="111"/>
        <v>3</v>
      </c>
      <c r="E3070" s="1" t="str">
        <f>INDEX(Protocol[Mark],MATCH(C3070,Protocol[Step],0))</f>
        <v>3P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280010003</v>
      </c>
      <c r="H3070" s="134">
        <f>Systematic[[#This Row],[SampleVariableLabel]]+100*Systematic[[#This Row],[State]]</f>
        <v>280010403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280</v>
      </c>
      <c r="B3071" s="1">
        <f>IF(C3071=0,IF(B3070=Protocol!$V$20,1,B3070+1),B3070)</f>
        <v>1</v>
      </c>
      <c r="C3071" s="1">
        <f>IF(C3070+1=Protocol!$V$21,0,C3070+1)</f>
        <v>5</v>
      </c>
      <c r="D3071" s="1">
        <f t="shared" si="111"/>
        <v>4</v>
      </c>
      <c r="E3071" s="1" t="str">
        <f>INDEX(Protocol[Mark],MATCH(C3071,Protocol[Step],0))</f>
        <v>4S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280010004</v>
      </c>
      <c r="H3071" s="134">
        <f>Systematic[[#This Row],[SampleVariableLabel]]+100*Systematic[[#This Row],[State]]</f>
        <v>280010504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280</v>
      </c>
      <c r="B3072" s="1">
        <f>IF(C3072=0,IF(B3071=Protocol!$V$20,1,B3071+1),B3071)</f>
        <v>1</v>
      </c>
      <c r="C3072" s="1">
        <f>IF(C3071+1=Protocol!$V$21,0,C3071+1)</f>
        <v>6</v>
      </c>
      <c r="D3072" s="1">
        <f t="shared" si="111"/>
        <v>5</v>
      </c>
      <c r="E3072" s="1" t="str">
        <f>INDEX(Protocol[Mark],MATCH(C3072,Protocol[Step],0))</f>
        <v>5U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280010005</v>
      </c>
      <c r="H3072" s="134">
        <f>Systematic[[#This Row],[SampleVariableLabel]]+100*Systematic[[#This Row],[State]]</f>
        <v>280010605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280</v>
      </c>
      <c r="B3073" s="1">
        <f>IF(C3073=0,IF(B3072=Protocol!$V$20,1,B3072+1),B3072)</f>
        <v>1</v>
      </c>
      <c r="C3073" s="1">
        <f>IF(C3072+1=Protocol!$V$21,0,C3072+1)</f>
        <v>7</v>
      </c>
      <c r="D3073" s="1">
        <f t="shared" si="111"/>
        <v>6</v>
      </c>
      <c r="E3073" s="1" t="str">
        <f>INDEX(Protocol[Mark],MATCH(C3073,Protocol[Step],0))</f>
        <v>6Rot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280010006</v>
      </c>
      <c r="H3073" s="134">
        <f>Systematic[[#This Row],[SampleVariableLabel]]+100*Systematic[[#This Row],[State]]</f>
        <v>280010706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281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1pfi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281010001</v>
      </c>
      <c r="H3074" s="134">
        <f>Systematic[[#This Row],[SampleVariableLabel]]+100*Systematic[[#This Row],[State]]</f>
        <v>281010001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281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1OctM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281010002</v>
      </c>
      <c r="H3075" s="134">
        <f>Systematic[[#This Row],[SampleVariableLabel]]+100*Systematic[[#This Row],[State]]</f>
        <v>281010102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281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2D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281010003</v>
      </c>
      <c r="H3076" s="134">
        <f>Systematic[[#This Row],[SampleVariableLabel]]+100*Systematic[[#This Row],[State]]</f>
        <v>281010203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281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2c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281010004</v>
      </c>
      <c r="H3077" s="134">
        <f>Systematic[[#This Row],[SampleVariableLabel]]+100*Systematic[[#This Row],[State]]</f>
        <v>281010304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281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3P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281010005</v>
      </c>
      <c r="H3078" s="134">
        <f>Systematic[[#This Row],[SampleVariableLabel]]+100*Systematic[[#This Row],[State]]</f>
        <v>281010405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281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4S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281010006</v>
      </c>
      <c r="H3079" s="134">
        <f>Systematic[[#This Row],[SampleVariableLabel]]+100*Systematic[[#This Row],[State]]</f>
        <v>281010506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281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5U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281010001</v>
      </c>
      <c r="H3080" s="134">
        <f>Systematic[[#This Row],[SampleVariableLabel]]+100*Systematic[[#This Row],[State]]</f>
        <v>281010601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281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6Rot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281010002</v>
      </c>
      <c r="H3081" s="134">
        <f>Systematic[[#This Row],[SampleVariableLabel]]+100*Systematic[[#This Row],[State]]</f>
        <v>281010702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282</v>
      </c>
      <c r="B3082" s="1">
        <f>IF(C3082=0,IF(B3081=Protocol!$V$20,1,B3081+1),B3081)</f>
        <v>1</v>
      </c>
      <c r="C3082" s="1">
        <f>IF(C3081+1=Protocol!$V$21,0,C3081+1)</f>
        <v>0</v>
      </c>
      <c r="D3082" s="1">
        <f t="shared" si="113"/>
        <v>3</v>
      </c>
      <c r="E3082" s="1" t="str">
        <f>INDEX(Protocol[Mark],MATCH(C3082,Protocol[Step],0))</f>
        <v>1pfi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282010003</v>
      </c>
      <c r="H3082" s="134">
        <f>Systematic[[#This Row],[SampleVariableLabel]]+100*Systematic[[#This Row],[State]]</f>
        <v>282010003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282</v>
      </c>
      <c r="B3083" s="1">
        <f>IF(C3083=0,IF(B3082=Protocol!$V$20,1,B3082+1),B3082)</f>
        <v>1</v>
      </c>
      <c r="C3083" s="1">
        <f>IF(C3082+1=Protocol!$V$21,0,C3082+1)</f>
        <v>1</v>
      </c>
      <c r="D3083" s="1">
        <f t="shared" si="113"/>
        <v>4</v>
      </c>
      <c r="E3083" s="1" t="str">
        <f>INDEX(Protocol[Mark],MATCH(C3083,Protocol[Step],0))</f>
        <v>1OctM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282010004</v>
      </c>
      <c r="H3083" s="134">
        <f>Systematic[[#This Row],[SampleVariableLabel]]+100*Systematic[[#This Row],[State]]</f>
        <v>282010104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282</v>
      </c>
      <c r="B3084" s="1">
        <f>IF(C3084=0,IF(B3083=Protocol!$V$20,1,B3083+1),B3083)</f>
        <v>1</v>
      </c>
      <c r="C3084" s="1">
        <f>IF(C3083+1=Protocol!$V$21,0,C3083+1)</f>
        <v>2</v>
      </c>
      <c r="D3084" s="1">
        <f t="shared" si="113"/>
        <v>5</v>
      </c>
      <c r="E3084" s="1" t="str">
        <f>INDEX(Protocol[Mark],MATCH(C3084,Protocol[Step],0))</f>
        <v>2D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282010005</v>
      </c>
      <c r="H3084" s="134">
        <f>Systematic[[#This Row],[SampleVariableLabel]]+100*Systematic[[#This Row],[State]]</f>
        <v>282010205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282</v>
      </c>
      <c r="B3085" s="1">
        <f>IF(C3085=0,IF(B3084=Protocol!$V$20,1,B3084+1),B3084)</f>
        <v>1</v>
      </c>
      <c r="C3085" s="1">
        <f>IF(C3084+1=Protocol!$V$21,0,C3084+1)</f>
        <v>3</v>
      </c>
      <c r="D3085" s="1">
        <f t="shared" si="113"/>
        <v>6</v>
      </c>
      <c r="E3085" s="1" t="str">
        <f>INDEX(Protocol[Mark],MATCH(C3085,Protocol[Step],0))</f>
        <v>2c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282010006</v>
      </c>
      <c r="H3085" s="134">
        <f>Systematic[[#This Row],[SampleVariableLabel]]+100*Systematic[[#This Row],[State]]</f>
        <v>282010306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282</v>
      </c>
      <c r="B3086" s="1">
        <f>IF(C3086=0,IF(B3085=Protocol!$V$20,1,B3085+1),B3085)</f>
        <v>1</v>
      </c>
      <c r="C3086" s="1">
        <f>IF(C3085+1=Protocol!$V$21,0,C3085+1)</f>
        <v>4</v>
      </c>
      <c r="D3086" s="1">
        <f t="shared" si="113"/>
        <v>1</v>
      </c>
      <c r="E3086" s="1" t="str">
        <f>INDEX(Protocol[Mark],MATCH(C3086,Protocol[Step],0))</f>
        <v>3P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282010001</v>
      </c>
      <c r="H3086" s="134">
        <f>Systematic[[#This Row],[SampleVariableLabel]]+100*Systematic[[#This Row],[State]]</f>
        <v>282010401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282</v>
      </c>
      <c r="B3087" s="1">
        <f>IF(C3087=0,IF(B3086=Protocol!$V$20,1,B3086+1),B3086)</f>
        <v>1</v>
      </c>
      <c r="C3087" s="1">
        <f>IF(C3086+1=Protocol!$V$21,0,C3086+1)</f>
        <v>5</v>
      </c>
      <c r="D3087" s="1">
        <f t="shared" si="113"/>
        <v>2</v>
      </c>
      <c r="E3087" s="1" t="str">
        <f>INDEX(Protocol[Mark],MATCH(C3087,Protocol[Step],0))</f>
        <v>4S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282010002</v>
      </c>
      <c r="H3087" s="134">
        <f>Systematic[[#This Row],[SampleVariableLabel]]+100*Systematic[[#This Row],[State]]</f>
        <v>282010502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282</v>
      </c>
      <c r="B3088" s="1">
        <f>IF(C3088=0,IF(B3087=Protocol!$V$20,1,B3087+1),B3087)</f>
        <v>1</v>
      </c>
      <c r="C3088" s="1">
        <f>IF(C3087+1=Protocol!$V$21,0,C3087+1)</f>
        <v>6</v>
      </c>
      <c r="D3088" s="1">
        <f t="shared" si="113"/>
        <v>3</v>
      </c>
      <c r="E3088" s="1" t="str">
        <f>INDEX(Protocol[Mark],MATCH(C3088,Protocol[Step],0))</f>
        <v>5U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282010003</v>
      </c>
      <c r="H3088" s="134">
        <f>Systematic[[#This Row],[SampleVariableLabel]]+100*Systematic[[#This Row],[State]]</f>
        <v>282010603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282</v>
      </c>
      <c r="B3089" s="1">
        <f>IF(C3089=0,IF(B3088=Protocol!$V$20,1,B3088+1),B3088)</f>
        <v>1</v>
      </c>
      <c r="C3089" s="1">
        <f>IF(C3088+1=Protocol!$V$21,0,C3088+1)</f>
        <v>7</v>
      </c>
      <c r="D3089" s="1">
        <f t="shared" si="113"/>
        <v>4</v>
      </c>
      <c r="E3089" s="1" t="str">
        <f>INDEX(Protocol[Mark],MATCH(C3089,Protocol[Step],0))</f>
        <v>6Rot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282010004</v>
      </c>
      <c r="H3089" s="134">
        <f>Systematic[[#This Row],[SampleVariableLabel]]+100*Systematic[[#This Row],[State]]</f>
        <v>282010704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283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1pfi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283010005</v>
      </c>
      <c r="H3090" s="134">
        <f>Systematic[[#This Row],[SampleVariableLabel]]+100*Systematic[[#This Row],[State]]</f>
        <v>283010005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283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1OctM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283010006</v>
      </c>
      <c r="H3091" s="134">
        <f>Systematic[[#This Row],[SampleVariableLabel]]+100*Systematic[[#This Row],[State]]</f>
        <v>283010106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283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2D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283010001</v>
      </c>
      <c r="H3092" s="134">
        <f>Systematic[[#This Row],[SampleVariableLabel]]+100*Systematic[[#This Row],[State]]</f>
        <v>283010201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283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2c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283010002</v>
      </c>
      <c r="H3093" s="134">
        <f>Systematic[[#This Row],[SampleVariableLabel]]+100*Systematic[[#This Row],[State]]</f>
        <v>283010302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283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3P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283010003</v>
      </c>
      <c r="H3094" s="134">
        <f>Systematic[[#This Row],[SampleVariableLabel]]+100*Systematic[[#This Row],[State]]</f>
        <v>283010403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283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4S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283010004</v>
      </c>
      <c r="H3095" s="134">
        <f>Systematic[[#This Row],[SampleVariableLabel]]+100*Systematic[[#This Row],[State]]</f>
        <v>283010504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283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5U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283010005</v>
      </c>
      <c r="H3096" s="134">
        <f>Systematic[[#This Row],[SampleVariableLabel]]+100*Systematic[[#This Row],[State]]</f>
        <v>283010605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283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6Rot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283010006</v>
      </c>
      <c r="H3097" s="134">
        <f>Systematic[[#This Row],[SampleVariableLabel]]+100*Systematic[[#This Row],[State]]</f>
        <v>283010706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284</v>
      </c>
      <c r="B3098" s="1">
        <f>IF(C3098=0,IF(B3097=Protocol!$V$20,1,B3097+1),B3097)</f>
        <v>1</v>
      </c>
      <c r="C3098" s="1">
        <f>IF(C3097+1=Protocol!$V$21,0,C3097+1)</f>
        <v>0</v>
      </c>
      <c r="D3098" s="1">
        <f t="shared" si="113"/>
        <v>1</v>
      </c>
      <c r="E3098" s="1" t="str">
        <f>INDEX(Protocol[Mark],MATCH(C3098,Protocol[Step],0))</f>
        <v>1pfi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284010001</v>
      </c>
      <c r="H3098" s="134">
        <f>Systematic[[#This Row],[SampleVariableLabel]]+100*Systematic[[#This Row],[State]]</f>
        <v>284010001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284</v>
      </c>
      <c r="B3099" s="1">
        <f>IF(C3099=0,IF(B3098=Protocol!$V$20,1,B3098+1),B3098)</f>
        <v>1</v>
      </c>
      <c r="C3099" s="1">
        <f>IF(C3098+1=Protocol!$V$21,0,C3098+1)</f>
        <v>1</v>
      </c>
      <c r="D3099" s="1">
        <f t="shared" si="113"/>
        <v>2</v>
      </c>
      <c r="E3099" s="1" t="str">
        <f>INDEX(Protocol[Mark],MATCH(C3099,Protocol[Step],0))</f>
        <v>1OctM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284010002</v>
      </c>
      <c r="H3099" s="134">
        <f>Systematic[[#This Row],[SampleVariableLabel]]+100*Systematic[[#This Row],[State]]</f>
        <v>284010102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284</v>
      </c>
      <c r="B3100" s="1">
        <f>IF(C3100=0,IF(B3099=Protocol!$V$20,1,B3099+1),B3099)</f>
        <v>1</v>
      </c>
      <c r="C3100" s="1">
        <f>IF(C3099+1=Protocol!$V$21,0,C3099+1)</f>
        <v>2</v>
      </c>
      <c r="D3100" s="1">
        <f t="shared" si="113"/>
        <v>3</v>
      </c>
      <c r="E3100" s="1" t="str">
        <f>INDEX(Protocol[Mark],MATCH(C3100,Protocol[Step],0))</f>
        <v>2D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284010003</v>
      </c>
      <c r="H3100" s="134">
        <f>Systematic[[#This Row],[SampleVariableLabel]]+100*Systematic[[#This Row],[State]]</f>
        <v>284010203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284</v>
      </c>
      <c r="B3101" s="1">
        <f>IF(C3101=0,IF(B3100=Protocol!$V$20,1,B3100+1),B3100)</f>
        <v>1</v>
      </c>
      <c r="C3101" s="1">
        <f>IF(C3100+1=Protocol!$V$21,0,C3100+1)</f>
        <v>3</v>
      </c>
      <c r="D3101" s="1">
        <f t="shared" si="113"/>
        <v>4</v>
      </c>
      <c r="E3101" s="1" t="str">
        <f>INDEX(Protocol[Mark],MATCH(C3101,Protocol[Step],0))</f>
        <v>2c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284010004</v>
      </c>
      <c r="H3101" s="134">
        <f>Systematic[[#This Row],[SampleVariableLabel]]+100*Systematic[[#This Row],[State]]</f>
        <v>284010304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284</v>
      </c>
      <c r="B3102" s="1">
        <f>IF(C3102=0,IF(B3101=Protocol!$V$20,1,B3101+1),B3101)</f>
        <v>1</v>
      </c>
      <c r="C3102" s="1">
        <f>IF(C3101+1=Protocol!$V$21,0,C3101+1)</f>
        <v>4</v>
      </c>
      <c r="D3102" s="1">
        <f t="shared" si="113"/>
        <v>5</v>
      </c>
      <c r="E3102" s="1" t="str">
        <f>INDEX(Protocol[Mark],MATCH(C3102,Protocol[Step],0))</f>
        <v>3P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284010005</v>
      </c>
      <c r="H3102" s="134">
        <f>Systematic[[#This Row],[SampleVariableLabel]]+100*Systematic[[#This Row],[State]]</f>
        <v>284010405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284</v>
      </c>
      <c r="B3103" s="1">
        <f>IF(C3103=0,IF(B3102=Protocol!$V$20,1,B3102+1),B3102)</f>
        <v>1</v>
      </c>
      <c r="C3103" s="1">
        <f>IF(C3102+1=Protocol!$V$21,0,C3102+1)</f>
        <v>5</v>
      </c>
      <c r="D3103" s="1">
        <f t="shared" si="113"/>
        <v>6</v>
      </c>
      <c r="E3103" s="1" t="str">
        <f>INDEX(Protocol[Mark],MATCH(C3103,Protocol[Step],0))</f>
        <v>4S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284010006</v>
      </c>
      <c r="H3103" s="134">
        <f>Systematic[[#This Row],[SampleVariableLabel]]+100*Systematic[[#This Row],[State]]</f>
        <v>284010506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284</v>
      </c>
      <c r="B3104" s="1">
        <f>IF(C3104=0,IF(B3103=Protocol!$V$20,1,B3103+1),B3103)</f>
        <v>1</v>
      </c>
      <c r="C3104" s="1">
        <f>IF(C3103+1=Protocol!$V$21,0,C3103+1)</f>
        <v>6</v>
      </c>
      <c r="D3104" s="1">
        <f t="shared" si="113"/>
        <v>1</v>
      </c>
      <c r="E3104" s="1" t="str">
        <f>INDEX(Protocol[Mark],MATCH(C3104,Protocol[Step],0))</f>
        <v>5U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284010001</v>
      </c>
      <c r="H3104" s="134">
        <f>Systematic[[#This Row],[SampleVariableLabel]]+100*Systematic[[#This Row],[State]]</f>
        <v>284010601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284</v>
      </c>
      <c r="B3105" s="1">
        <f>IF(C3105=0,IF(B3104=Protocol!$V$20,1,B3104+1),B3104)</f>
        <v>1</v>
      </c>
      <c r="C3105" s="1">
        <f>IF(C3104+1=Protocol!$V$21,0,C3104+1)</f>
        <v>7</v>
      </c>
      <c r="D3105" s="1">
        <f t="shared" si="113"/>
        <v>2</v>
      </c>
      <c r="E3105" s="1" t="str">
        <f>INDEX(Protocol[Mark],MATCH(C3105,Protocol[Step],0))</f>
        <v>6Rot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284010002</v>
      </c>
      <c r="H3105" s="134">
        <f>Systematic[[#This Row],[SampleVariableLabel]]+100*Systematic[[#This Row],[State]]</f>
        <v>284010702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285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1pfi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285010003</v>
      </c>
      <c r="H3106" s="134">
        <f>Systematic[[#This Row],[SampleVariableLabel]]+100*Systematic[[#This Row],[State]]</f>
        <v>285010003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285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1OctM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285010004</v>
      </c>
      <c r="H3107" s="134">
        <f>Systematic[[#This Row],[SampleVariableLabel]]+100*Systematic[[#This Row],[State]]</f>
        <v>285010104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285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2D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285010005</v>
      </c>
      <c r="H3108" s="134">
        <f>Systematic[[#This Row],[SampleVariableLabel]]+100*Systematic[[#This Row],[State]]</f>
        <v>285010205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285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2c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285010006</v>
      </c>
      <c r="H3109" s="134">
        <f>Systematic[[#This Row],[SampleVariableLabel]]+100*Systematic[[#This Row],[State]]</f>
        <v>285010306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285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3P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285010001</v>
      </c>
      <c r="H3110" s="134">
        <f>Systematic[[#This Row],[SampleVariableLabel]]+100*Systematic[[#This Row],[State]]</f>
        <v>285010401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285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4S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285010002</v>
      </c>
      <c r="H3111" s="134">
        <f>Systematic[[#This Row],[SampleVariableLabel]]+100*Systematic[[#This Row],[State]]</f>
        <v>285010502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285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5U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285010003</v>
      </c>
      <c r="H3112" s="134">
        <f>Systematic[[#This Row],[SampleVariableLabel]]+100*Systematic[[#This Row],[State]]</f>
        <v>285010603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285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6Rot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285010004</v>
      </c>
      <c r="H3113" s="134">
        <f>Systematic[[#This Row],[SampleVariableLabel]]+100*Systematic[[#This Row],[State]]</f>
        <v>285010704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286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1pfi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286010005</v>
      </c>
      <c r="H3114" s="134">
        <f>Systematic[[#This Row],[SampleVariableLabel]]+100*Systematic[[#This Row],[State]]</f>
        <v>286010005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286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1OctM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286010006</v>
      </c>
      <c r="H3115" s="134">
        <f>Systematic[[#This Row],[SampleVariableLabel]]+100*Systematic[[#This Row],[State]]</f>
        <v>286010106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286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2D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286010001</v>
      </c>
      <c r="H3116" s="134">
        <f>Systematic[[#This Row],[SampleVariableLabel]]+100*Systematic[[#This Row],[State]]</f>
        <v>286010201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286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2c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286010002</v>
      </c>
      <c r="H3117" s="134">
        <f>Systematic[[#This Row],[SampleVariableLabel]]+100*Systematic[[#This Row],[State]]</f>
        <v>286010302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286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3P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286010003</v>
      </c>
      <c r="H3118" s="134">
        <f>Systematic[[#This Row],[SampleVariableLabel]]+100*Systematic[[#This Row],[State]]</f>
        <v>286010403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286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4S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286010004</v>
      </c>
      <c r="H3119" s="134">
        <f>Systematic[[#This Row],[SampleVariableLabel]]+100*Systematic[[#This Row],[State]]</f>
        <v>286010504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286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5U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286010005</v>
      </c>
      <c r="H3120" s="134">
        <f>Systematic[[#This Row],[SampleVariableLabel]]+100*Systematic[[#This Row],[State]]</f>
        <v>286010605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286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6Rot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286010006</v>
      </c>
      <c r="H3121" s="134">
        <f>Systematic[[#This Row],[SampleVariableLabel]]+100*Systematic[[#This Row],[State]]</f>
        <v>286010706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287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1pfi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287010001</v>
      </c>
      <c r="H3122" s="134">
        <f>Systematic[[#This Row],[SampleVariableLabel]]+100*Systematic[[#This Row],[State]]</f>
        <v>287010001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287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1OctM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287010002</v>
      </c>
      <c r="H3123" s="134">
        <f>Systematic[[#This Row],[SampleVariableLabel]]+100*Systematic[[#This Row],[State]]</f>
        <v>287010102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287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287010003</v>
      </c>
      <c r="H3124" s="134">
        <f>Systematic[[#This Row],[SampleVariableLabel]]+100*Systematic[[#This Row],[State]]</f>
        <v>287010203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287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287010004</v>
      </c>
      <c r="H3125" s="134">
        <f>Systematic[[#This Row],[SampleVariableLabel]]+100*Systematic[[#This Row],[State]]</f>
        <v>287010304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287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3P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287010005</v>
      </c>
      <c r="H3126" s="134">
        <f>Systematic[[#This Row],[SampleVariableLabel]]+100*Systematic[[#This Row],[State]]</f>
        <v>287010405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287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4S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287010006</v>
      </c>
      <c r="H3127" s="134">
        <f>Systematic[[#This Row],[SampleVariableLabel]]+100*Systematic[[#This Row],[State]]</f>
        <v>287010506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287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5U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287010001</v>
      </c>
      <c r="H3128" s="134">
        <f>Systematic[[#This Row],[SampleVariableLabel]]+100*Systematic[[#This Row],[State]]</f>
        <v>287010601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287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287010002</v>
      </c>
      <c r="H3129" s="134">
        <f>Systematic[[#This Row],[SampleVariableLabel]]+100*Systematic[[#This Row],[State]]</f>
        <v>287010702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288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1pfi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288010003</v>
      </c>
      <c r="H3130" s="134">
        <f>Systematic[[#This Row],[SampleVariableLabel]]+100*Systematic[[#This Row],[State]]</f>
        <v>288010003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288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1OctM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288010004</v>
      </c>
      <c r="H3131" s="134">
        <f>Systematic[[#This Row],[SampleVariableLabel]]+100*Systematic[[#This Row],[State]]</f>
        <v>288010104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288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2D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288010005</v>
      </c>
      <c r="H3132" s="134">
        <f>Systematic[[#This Row],[SampleVariableLabel]]+100*Systematic[[#This Row],[State]]</f>
        <v>288010205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288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288010006</v>
      </c>
      <c r="H3133" s="134">
        <f>Systematic[[#This Row],[SampleVariableLabel]]+100*Systematic[[#This Row],[State]]</f>
        <v>288010306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288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3P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288010001</v>
      </c>
      <c r="H3134" s="134">
        <f>Systematic[[#This Row],[SampleVariableLabel]]+100*Systematic[[#This Row],[State]]</f>
        <v>288010401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288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4S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288010002</v>
      </c>
      <c r="H3135" s="134">
        <f>Systematic[[#This Row],[SampleVariableLabel]]+100*Systematic[[#This Row],[State]]</f>
        <v>288010502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288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5U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288010003</v>
      </c>
      <c r="H3136" s="134">
        <f>Systematic[[#This Row],[SampleVariableLabel]]+100*Systematic[[#This Row],[State]]</f>
        <v>288010603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288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6Rot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288010004</v>
      </c>
      <c r="H3137" s="134">
        <f>Systematic[[#This Row],[SampleVariableLabel]]+100*Systematic[[#This Row],[State]]</f>
        <v>288010704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289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1pfi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289010005</v>
      </c>
      <c r="H3138" s="134">
        <f>Systematic[[#This Row],[SampleVariableLabel]]+100*Systematic[[#This Row],[State]]</f>
        <v>289010005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289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1OctM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289010006</v>
      </c>
      <c r="H3139" s="134">
        <f>Systematic[[#This Row],[SampleVariableLabel]]+100*Systematic[[#This Row],[State]]</f>
        <v>289010106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289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2D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289010001</v>
      </c>
      <c r="H3140" s="134">
        <f>Systematic[[#This Row],[SampleVariableLabel]]+100*Systematic[[#This Row],[State]]</f>
        <v>289010201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289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2c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289010002</v>
      </c>
      <c r="H3141" s="134">
        <f>Systematic[[#This Row],[SampleVariableLabel]]+100*Systematic[[#This Row],[State]]</f>
        <v>289010302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289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3P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289010003</v>
      </c>
      <c r="H3142" s="134">
        <f>Systematic[[#This Row],[SampleVariableLabel]]+100*Systematic[[#This Row],[State]]</f>
        <v>289010403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289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4S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289010004</v>
      </c>
      <c r="H3143" s="134">
        <f>Systematic[[#This Row],[SampleVariableLabel]]+100*Systematic[[#This Row],[State]]</f>
        <v>289010504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289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5U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289010005</v>
      </c>
      <c r="H3144" s="134">
        <f>Systematic[[#This Row],[SampleVariableLabel]]+100*Systematic[[#This Row],[State]]</f>
        <v>289010605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289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6Rot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289010006</v>
      </c>
      <c r="H3145" s="134">
        <f>Systematic[[#This Row],[SampleVariableLabel]]+100*Systematic[[#This Row],[State]]</f>
        <v>289010706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290</v>
      </c>
      <c r="B3146" s="1">
        <f>IF(C3146=0,IF(B3145=Protocol!$V$20,1,B3145+1),B3145)</f>
        <v>1</v>
      </c>
      <c r="C3146" s="1">
        <f>IF(C3145+1=Protocol!$V$21,0,C3145+1)</f>
        <v>0</v>
      </c>
      <c r="D3146" s="1">
        <f t="shared" si="115"/>
        <v>1</v>
      </c>
      <c r="E3146" s="1" t="str">
        <f>INDEX(Protocol[Mark],MATCH(C3146,Protocol[Step],0))</f>
        <v>1pfi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290010001</v>
      </c>
      <c r="H3146" s="134">
        <f>Systematic[[#This Row],[SampleVariableLabel]]+100*Systematic[[#This Row],[State]]</f>
        <v>290010001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290</v>
      </c>
      <c r="B3147" s="1">
        <f>IF(C3147=0,IF(B3146=Protocol!$V$20,1,B3146+1),B3146)</f>
        <v>1</v>
      </c>
      <c r="C3147" s="1">
        <f>IF(C3146+1=Protocol!$V$21,0,C3146+1)</f>
        <v>1</v>
      </c>
      <c r="D3147" s="1">
        <f t="shared" si="115"/>
        <v>2</v>
      </c>
      <c r="E3147" s="1" t="str">
        <f>INDEX(Protocol[Mark],MATCH(C3147,Protocol[Step],0))</f>
        <v>1OctM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290010002</v>
      </c>
      <c r="H3147" s="134">
        <f>Systematic[[#This Row],[SampleVariableLabel]]+100*Systematic[[#This Row],[State]]</f>
        <v>290010102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290</v>
      </c>
      <c r="B3148" s="1">
        <f>IF(C3148=0,IF(B3147=Protocol!$V$20,1,B3147+1),B3147)</f>
        <v>1</v>
      </c>
      <c r="C3148" s="1">
        <f>IF(C3147+1=Protocol!$V$21,0,C3147+1)</f>
        <v>2</v>
      </c>
      <c r="D3148" s="1">
        <f t="shared" si="115"/>
        <v>3</v>
      </c>
      <c r="E3148" s="1" t="str">
        <f>INDEX(Protocol[Mark],MATCH(C3148,Protocol[Step],0))</f>
        <v>2D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290010003</v>
      </c>
      <c r="H3148" s="134">
        <f>Systematic[[#This Row],[SampleVariableLabel]]+100*Systematic[[#This Row],[State]]</f>
        <v>290010203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290</v>
      </c>
      <c r="B3149" s="1">
        <f>IF(C3149=0,IF(B3148=Protocol!$V$20,1,B3148+1),B3148)</f>
        <v>1</v>
      </c>
      <c r="C3149" s="1">
        <f>IF(C3148+1=Protocol!$V$21,0,C3148+1)</f>
        <v>3</v>
      </c>
      <c r="D3149" s="1">
        <f t="shared" si="115"/>
        <v>4</v>
      </c>
      <c r="E3149" s="1" t="str">
        <f>INDEX(Protocol[Mark],MATCH(C3149,Protocol[Step],0))</f>
        <v>2c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290010004</v>
      </c>
      <c r="H3149" s="134">
        <f>Systematic[[#This Row],[SampleVariableLabel]]+100*Systematic[[#This Row],[State]]</f>
        <v>290010304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290</v>
      </c>
      <c r="B3150" s="1">
        <f>IF(C3150=0,IF(B3149=Protocol!$V$20,1,B3149+1),B3149)</f>
        <v>1</v>
      </c>
      <c r="C3150" s="1">
        <f>IF(C3149+1=Protocol!$V$21,0,C3149+1)</f>
        <v>4</v>
      </c>
      <c r="D3150" s="1">
        <f t="shared" si="115"/>
        <v>5</v>
      </c>
      <c r="E3150" s="1" t="str">
        <f>INDEX(Protocol[Mark],MATCH(C3150,Protocol[Step],0))</f>
        <v>3P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290010005</v>
      </c>
      <c r="H3150" s="134">
        <f>Systematic[[#This Row],[SampleVariableLabel]]+100*Systematic[[#This Row],[State]]</f>
        <v>290010405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290</v>
      </c>
      <c r="B3151" s="1">
        <f>IF(C3151=0,IF(B3150=Protocol!$V$20,1,B3150+1),B3150)</f>
        <v>1</v>
      </c>
      <c r="C3151" s="1">
        <f>IF(C3150+1=Protocol!$V$21,0,C3150+1)</f>
        <v>5</v>
      </c>
      <c r="D3151" s="1">
        <f t="shared" si="115"/>
        <v>6</v>
      </c>
      <c r="E3151" s="1" t="str">
        <f>INDEX(Protocol[Mark],MATCH(C3151,Protocol[Step],0))</f>
        <v>4S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290010006</v>
      </c>
      <c r="H3151" s="134">
        <f>Systematic[[#This Row],[SampleVariableLabel]]+100*Systematic[[#This Row],[State]]</f>
        <v>290010506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290</v>
      </c>
      <c r="B3152" s="1">
        <f>IF(C3152=0,IF(B3151=Protocol!$V$20,1,B3151+1),B3151)</f>
        <v>1</v>
      </c>
      <c r="C3152" s="1">
        <f>IF(C3151+1=Protocol!$V$21,0,C3151+1)</f>
        <v>6</v>
      </c>
      <c r="D3152" s="1">
        <f t="shared" si="115"/>
        <v>1</v>
      </c>
      <c r="E3152" s="1" t="str">
        <f>INDEX(Protocol[Mark],MATCH(C3152,Protocol[Step],0))</f>
        <v>5U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290010001</v>
      </c>
      <c r="H3152" s="134">
        <f>Systematic[[#This Row],[SampleVariableLabel]]+100*Systematic[[#This Row],[State]]</f>
        <v>290010601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290</v>
      </c>
      <c r="B3153" s="1">
        <f>IF(C3153=0,IF(B3152=Protocol!$V$20,1,B3152+1),B3152)</f>
        <v>1</v>
      </c>
      <c r="C3153" s="1">
        <f>IF(C3152+1=Protocol!$V$21,0,C3152+1)</f>
        <v>7</v>
      </c>
      <c r="D3153" s="1">
        <f t="shared" si="115"/>
        <v>2</v>
      </c>
      <c r="E3153" s="1" t="str">
        <f>INDEX(Protocol[Mark],MATCH(C3153,Protocol[Step],0))</f>
        <v>6Rot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290010002</v>
      </c>
      <c r="H3153" s="134">
        <f>Systematic[[#This Row],[SampleVariableLabel]]+100*Systematic[[#This Row],[State]]</f>
        <v>290010702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291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1pfi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291010003</v>
      </c>
      <c r="H3154" s="134">
        <f>Systematic[[#This Row],[SampleVariableLabel]]+100*Systematic[[#This Row],[State]]</f>
        <v>291010003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291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1OctM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291010004</v>
      </c>
      <c r="H3155" s="134">
        <f>Systematic[[#This Row],[SampleVariableLabel]]+100*Systematic[[#This Row],[State]]</f>
        <v>291010104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291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2D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291010005</v>
      </c>
      <c r="H3156" s="134">
        <f>Systematic[[#This Row],[SampleVariableLabel]]+100*Systematic[[#This Row],[State]]</f>
        <v>291010205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291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2c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291010006</v>
      </c>
      <c r="H3157" s="134">
        <f>Systematic[[#This Row],[SampleVariableLabel]]+100*Systematic[[#This Row],[State]]</f>
        <v>291010306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291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3P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291010001</v>
      </c>
      <c r="H3158" s="134">
        <f>Systematic[[#This Row],[SampleVariableLabel]]+100*Systematic[[#This Row],[State]]</f>
        <v>291010401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291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4S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291010002</v>
      </c>
      <c r="H3159" s="134">
        <f>Systematic[[#This Row],[SampleVariableLabel]]+100*Systematic[[#This Row],[State]]</f>
        <v>291010502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291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5U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291010003</v>
      </c>
      <c r="H3160" s="134">
        <f>Systematic[[#This Row],[SampleVariableLabel]]+100*Systematic[[#This Row],[State]]</f>
        <v>291010603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291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6Rot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291010004</v>
      </c>
      <c r="H3161" s="134">
        <f>Systematic[[#This Row],[SampleVariableLabel]]+100*Systematic[[#This Row],[State]]</f>
        <v>291010704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292</v>
      </c>
      <c r="B3162" s="1">
        <f>IF(C3162=0,IF(B3161=Protocol!$V$20,1,B3161+1),B3161)</f>
        <v>1</v>
      </c>
      <c r="C3162" s="1">
        <f>IF(C3161+1=Protocol!$V$21,0,C3161+1)</f>
        <v>0</v>
      </c>
      <c r="D3162" s="1">
        <f t="shared" si="115"/>
        <v>5</v>
      </c>
      <c r="E3162" s="1" t="str">
        <f>INDEX(Protocol[Mark],MATCH(C3162,Protocol[Step],0))</f>
        <v>1pfi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292010005</v>
      </c>
      <c r="H3162" s="134">
        <f>Systematic[[#This Row],[SampleVariableLabel]]+100*Systematic[[#This Row],[State]]</f>
        <v>292010005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292</v>
      </c>
      <c r="B3163" s="1">
        <f>IF(C3163=0,IF(B3162=Protocol!$V$20,1,B3162+1),B3162)</f>
        <v>1</v>
      </c>
      <c r="C3163" s="1">
        <f>IF(C3162+1=Protocol!$V$21,0,C3162+1)</f>
        <v>1</v>
      </c>
      <c r="D3163" s="1">
        <f t="shared" si="115"/>
        <v>6</v>
      </c>
      <c r="E3163" s="1" t="str">
        <f>INDEX(Protocol[Mark],MATCH(C3163,Protocol[Step],0))</f>
        <v>1OctM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292010006</v>
      </c>
      <c r="H3163" s="134">
        <f>Systematic[[#This Row],[SampleVariableLabel]]+100*Systematic[[#This Row],[State]]</f>
        <v>292010106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292</v>
      </c>
      <c r="B3164" s="1">
        <f>IF(C3164=0,IF(B3163=Protocol!$V$20,1,B3163+1),B3163)</f>
        <v>1</v>
      </c>
      <c r="C3164" s="1">
        <f>IF(C3163+1=Protocol!$V$21,0,C3163+1)</f>
        <v>2</v>
      </c>
      <c r="D3164" s="1">
        <f t="shared" si="115"/>
        <v>1</v>
      </c>
      <c r="E3164" s="1" t="str">
        <f>INDEX(Protocol[Mark],MATCH(C3164,Protocol[Step],0))</f>
        <v>2D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292010001</v>
      </c>
      <c r="H3164" s="134">
        <f>Systematic[[#This Row],[SampleVariableLabel]]+100*Systematic[[#This Row],[State]]</f>
        <v>292010201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292</v>
      </c>
      <c r="B3165" s="1">
        <f>IF(C3165=0,IF(B3164=Protocol!$V$20,1,B3164+1),B3164)</f>
        <v>1</v>
      </c>
      <c r="C3165" s="1">
        <f>IF(C3164+1=Protocol!$V$21,0,C3164+1)</f>
        <v>3</v>
      </c>
      <c r="D3165" s="1">
        <f t="shared" si="115"/>
        <v>2</v>
      </c>
      <c r="E3165" s="1" t="str">
        <f>INDEX(Protocol[Mark],MATCH(C3165,Protocol[Step],0))</f>
        <v>2c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292010002</v>
      </c>
      <c r="H3165" s="134">
        <f>Systematic[[#This Row],[SampleVariableLabel]]+100*Systematic[[#This Row],[State]]</f>
        <v>292010302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292</v>
      </c>
      <c r="B3166" s="1">
        <f>IF(C3166=0,IF(B3165=Protocol!$V$20,1,B3165+1),B3165)</f>
        <v>1</v>
      </c>
      <c r="C3166" s="1">
        <f>IF(C3165+1=Protocol!$V$21,0,C3165+1)</f>
        <v>4</v>
      </c>
      <c r="D3166" s="1">
        <f t="shared" si="115"/>
        <v>3</v>
      </c>
      <c r="E3166" s="1" t="str">
        <f>INDEX(Protocol[Mark],MATCH(C3166,Protocol[Step],0))</f>
        <v>3P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292010003</v>
      </c>
      <c r="H3166" s="134">
        <f>Systematic[[#This Row],[SampleVariableLabel]]+100*Systematic[[#This Row],[State]]</f>
        <v>292010403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292</v>
      </c>
      <c r="B3167" s="1">
        <f>IF(C3167=0,IF(B3166=Protocol!$V$20,1,B3166+1),B3166)</f>
        <v>1</v>
      </c>
      <c r="C3167" s="1">
        <f>IF(C3166+1=Protocol!$V$21,0,C3166+1)</f>
        <v>5</v>
      </c>
      <c r="D3167" s="1">
        <f t="shared" si="115"/>
        <v>4</v>
      </c>
      <c r="E3167" s="1" t="str">
        <f>INDEX(Protocol[Mark],MATCH(C3167,Protocol[Step],0))</f>
        <v>4S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292010004</v>
      </c>
      <c r="H3167" s="134">
        <f>Systematic[[#This Row],[SampleVariableLabel]]+100*Systematic[[#This Row],[State]]</f>
        <v>292010504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292</v>
      </c>
      <c r="B3168" s="1">
        <f>IF(C3168=0,IF(B3167=Protocol!$V$20,1,B3167+1),B3167)</f>
        <v>1</v>
      </c>
      <c r="C3168" s="1">
        <f>IF(C3167+1=Protocol!$V$21,0,C3167+1)</f>
        <v>6</v>
      </c>
      <c r="D3168" s="1">
        <f t="shared" si="115"/>
        <v>5</v>
      </c>
      <c r="E3168" s="1" t="str">
        <f>INDEX(Protocol[Mark],MATCH(C3168,Protocol[Step],0))</f>
        <v>5U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292010005</v>
      </c>
      <c r="H3168" s="134">
        <f>Systematic[[#This Row],[SampleVariableLabel]]+100*Systematic[[#This Row],[State]]</f>
        <v>292010605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292</v>
      </c>
      <c r="B3169" s="1">
        <f>IF(C3169=0,IF(B3168=Protocol!$V$20,1,B3168+1),B3168)</f>
        <v>1</v>
      </c>
      <c r="C3169" s="1">
        <f>IF(C3168+1=Protocol!$V$21,0,C3168+1)</f>
        <v>7</v>
      </c>
      <c r="D3169" s="1">
        <f t="shared" si="115"/>
        <v>6</v>
      </c>
      <c r="E3169" s="1" t="str">
        <f>INDEX(Protocol[Mark],MATCH(C3169,Protocol[Step],0))</f>
        <v>6Rot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292010006</v>
      </c>
      <c r="H3169" s="134">
        <f>Systematic[[#This Row],[SampleVariableLabel]]+100*Systematic[[#This Row],[State]]</f>
        <v>292010706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293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1pfi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293010001</v>
      </c>
      <c r="H3170" s="134">
        <f>Systematic[[#This Row],[SampleVariableLabel]]+100*Systematic[[#This Row],[State]]</f>
        <v>293010001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293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1OctM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293010002</v>
      </c>
      <c r="H3171" s="134">
        <f>Systematic[[#This Row],[SampleVariableLabel]]+100*Systematic[[#This Row],[State]]</f>
        <v>293010102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293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2D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293010003</v>
      </c>
      <c r="H3172" s="134">
        <f>Systematic[[#This Row],[SampleVariableLabel]]+100*Systematic[[#This Row],[State]]</f>
        <v>293010203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293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2c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293010004</v>
      </c>
      <c r="H3173" s="134">
        <f>Systematic[[#This Row],[SampleVariableLabel]]+100*Systematic[[#This Row],[State]]</f>
        <v>293010304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293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3P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293010005</v>
      </c>
      <c r="H3174" s="134">
        <f>Systematic[[#This Row],[SampleVariableLabel]]+100*Systematic[[#This Row],[State]]</f>
        <v>293010405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293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4S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293010006</v>
      </c>
      <c r="H3175" s="134">
        <f>Systematic[[#This Row],[SampleVariableLabel]]+100*Systematic[[#This Row],[State]]</f>
        <v>293010506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293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5U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293010001</v>
      </c>
      <c r="H3176" s="134">
        <f>Systematic[[#This Row],[SampleVariableLabel]]+100*Systematic[[#This Row],[State]]</f>
        <v>293010601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293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6Rot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293010002</v>
      </c>
      <c r="H3177" s="134">
        <f>Systematic[[#This Row],[SampleVariableLabel]]+100*Systematic[[#This Row],[State]]</f>
        <v>293010702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294</v>
      </c>
      <c r="B3178" s="1">
        <f>IF(C3178=0,IF(B3177=Protocol!$V$20,1,B3177+1),B3177)</f>
        <v>1</v>
      </c>
      <c r="C3178" s="1">
        <f>IF(C3177+1=Protocol!$V$21,0,C3177+1)</f>
        <v>0</v>
      </c>
      <c r="D3178" s="1">
        <f t="shared" si="115"/>
        <v>3</v>
      </c>
      <c r="E3178" s="1" t="str">
        <f>INDEX(Protocol[Mark],MATCH(C3178,Protocol[Step],0))</f>
        <v>1pfi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294010003</v>
      </c>
      <c r="H3178" s="134">
        <f>Systematic[[#This Row],[SampleVariableLabel]]+100*Systematic[[#This Row],[State]]</f>
        <v>294010003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294</v>
      </c>
      <c r="B3179" s="1">
        <f>IF(C3179=0,IF(B3178=Protocol!$V$20,1,B3178+1),B3178)</f>
        <v>1</v>
      </c>
      <c r="C3179" s="1">
        <f>IF(C3178+1=Protocol!$V$21,0,C3178+1)</f>
        <v>1</v>
      </c>
      <c r="D3179" s="1">
        <f t="shared" si="115"/>
        <v>4</v>
      </c>
      <c r="E3179" s="1" t="str">
        <f>INDEX(Protocol[Mark],MATCH(C3179,Protocol[Step],0))</f>
        <v>1OctM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294010004</v>
      </c>
      <c r="H3179" s="134">
        <f>Systematic[[#This Row],[SampleVariableLabel]]+100*Systematic[[#This Row],[State]]</f>
        <v>294010104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294</v>
      </c>
      <c r="B3180" s="1">
        <f>IF(C3180=0,IF(B3179=Protocol!$V$20,1,B3179+1),B3179)</f>
        <v>1</v>
      </c>
      <c r="C3180" s="1">
        <f>IF(C3179+1=Protocol!$V$21,0,C3179+1)</f>
        <v>2</v>
      </c>
      <c r="D3180" s="1">
        <f t="shared" si="115"/>
        <v>5</v>
      </c>
      <c r="E3180" s="1" t="str">
        <f>INDEX(Protocol[Mark],MATCH(C3180,Protocol[Step],0))</f>
        <v>2D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294010005</v>
      </c>
      <c r="H3180" s="134">
        <f>Systematic[[#This Row],[SampleVariableLabel]]+100*Systematic[[#This Row],[State]]</f>
        <v>294010205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294</v>
      </c>
      <c r="B3181" s="1">
        <f>IF(C3181=0,IF(B3180=Protocol!$V$20,1,B3180+1),B3180)</f>
        <v>1</v>
      </c>
      <c r="C3181" s="1">
        <f>IF(C3180+1=Protocol!$V$21,0,C3180+1)</f>
        <v>3</v>
      </c>
      <c r="D3181" s="1">
        <f t="shared" si="115"/>
        <v>6</v>
      </c>
      <c r="E3181" s="1" t="str">
        <f>INDEX(Protocol[Mark],MATCH(C3181,Protocol[Step],0))</f>
        <v>2c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294010006</v>
      </c>
      <c r="H3181" s="134">
        <f>Systematic[[#This Row],[SampleVariableLabel]]+100*Systematic[[#This Row],[State]]</f>
        <v>294010306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294</v>
      </c>
      <c r="B3182" s="1">
        <f>IF(C3182=0,IF(B3181=Protocol!$V$20,1,B3181+1),B3181)</f>
        <v>1</v>
      </c>
      <c r="C3182" s="1">
        <f>IF(C3181+1=Protocol!$V$21,0,C3181+1)</f>
        <v>4</v>
      </c>
      <c r="D3182" s="1">
        <f t="shared" si="115"/>
        <v>1</v>
      </c>
      <c r="E3182" s="1" t="str">
        <f>INDEX(Protocol[Mark],MATCH(C3182,Protocol[Step],0))</f>
        <v>3P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294010001</v>
      </c>
      <c r="H3182" s="134">
        <f>Systematic[[#This Row],[SampleVariableLabel]]+100*Systematic[[#This Row],[State]]</f>
        <v>294010401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294</v>
      </c>
      <c r="B3183" s="1">
        <f>IF(C3183=0,IF(B3182=Protocol!$V$20,1,B3182+1),B3182)</f>
        <v>1</v>
      </c>
      <c r="C3183" s="1">
        <f>IF(C3182+1=Protocol!$V$21,0,C3182+1)</f>
        <v>5</v>
      </c>
      <c r="D3183" s="1">
        <f t="shared" si="115"/>
        <v>2</v>
      </c>
      <c r="E3183" s="1" t="str">
        <f>INDEX(Protocol[Mark],MATCH(C3183,Protocol[Step],0))</f>
        <v>4S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294010002</v>
      </c>
      <c r="H3183" s="134">
        <f>Systematic[[#This Row],[SampleVariableLabel]]+100*Systematic[[#This Row],[State]]</f>
        <v>294010502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294</v>
      </c>
      <c r="B3184" s="1">
        <f>IF(C3184=0,IF(B3183=Protocol!$V$20,1,B3183+1),B3183)</f>
        <v>1</v>
      </c>
      <c r="C3184" s="1">
        <f>IF(C3183+1=Protocol!$V$21,0,C3183+1)</f>
        <v>6</v>
      </c>
      <c r="D3184" s="1">
        <f t="shared" si="115"/>
        <v>3</v>
      </c>
      <c r="E3184" s="1" t="str">
        <f>INDEX(Protocol[Mark],MATCH(C3184,Protocol[Step],0))</f>
        <v>5U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294010003</v>
      </c>
      <c r="H3184" s="134">
        <f>Systematic[[#This Row],[SampleVariableLabel]]+100*Systematic[[#This Row],[State]]</f>
        <v>294010603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294</v>
      </c>
      <c r="B3185" s="1">
        <f>IF(C3185=0,IF(B3184=Protocol!$V$20,1,B3184+1),B3184)</f>
        <v>1</v>
      </c>
      <c r="C3185" s="1">
        <f>IF(C3184+1=Protocol!$V$21,0,C3184+1)</f>
        <v>7</v>
      </c>
      <c r="D3185" s="1">
        <f t="shared" si="115"/>
        <v>4</v>
      </c>
      <c r="E3185" s="1" t="str">
        <f>INDEX(Protocol[Mark],MATCH(C3185,Protocol[Step],0))</f>
        <v>6Rot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294010004</v>
      </c>
      <c r="H3185" s="134">
        <f>Systematic[[#This Row],[SampleVariableLabel]]+100*Systematic[[#This Row],[State]]</f>
        <v>294010704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295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1pfi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295010005</v>
      </c>
      <c r="H3186" s="134">
        <f>Systematic[[#This Row],[SampleVariableLabel]]+100*Systematic[[#This Row],[State]]</f>
        <v>295010005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295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1OctM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295010006</v>
      </c>
      <c r="H3187" s="134">
        <f>Systematic[[#This Row],[SampleVariableLabel]]+100*Systematic[[#This Row],[State]]</f>
        <v>295010106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295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2D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295010001</v>
      </c>
      <c r="H3188" s="134">
        <f>Systematic[[#This Row],[SampleVariableLabel]]+100*Systematic[[#This Row],[State]]</f>
        <v>295010201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295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2c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295010002</v>
      </c>
      <c r="H3189" s="134">
        <f>Systematic[[#This Row],[SampleVariableLabel]]+100*Systematic[[#This Row],[State]]</f>
        <v>295010302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295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3P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295010003</v>
      </c>
      <c r="H3190" s="134">
        <f>Systematic[[#This Row],[SampleVariableLabel]]+100*Systematic[[#This Row],[State]]</f>
        <v>295010403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295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4S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295010004</v>
      </c>
      <c r="H3191" s="134">
        <f>Systematic[[#This Row],[SampleVariableLabel]]+100*Systematic[[#This Row],[State]]</f>
        <v>295010504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295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5U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295010005</v>
      </c>
      <c r="H3192" s="134">
        <f>Systematic[[#This Row],[SampleVariableLabel]]+100*Systematic[[#This Row],[State]]</f>
        <v>295010605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295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6Rot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295010006</v>
      </c>
      <c r="H3193" s="134">
        <f>Systematic[[#This Row],[SampleVariableLabel]]+100*Systematic[[#This Row],[State]]</f>
        <v>295010706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296</v>
      </c>
      <c r="B3194" s="1">
        <f>IF(C3194=0,IF(B3193=Protocol!$V$20,1,B3193+1),B3193)</f>
        <v>1</v>
      </c>
      <c r="C3194" s="1">
        <f>IF(C3193+1=Protocol!$V$21,0,C3193+1)</f>
        <v>0</v>
      </c>
      <c r="D3194" s="1">
        <f t="shared" si="115"/>
        <v>1</v>
      </c>
      <c r="E3194" s="1" t="str">
        <f>INDEX(Protocol[Mark],MATCH(C3194,Protocol[Step],0))</f>
        <v>1pfi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296010001</v>
      </c>
      <c r="H3194" s="134">
        <f>Systematic[[#This Row],[SampleVariableLabel]]+100*Systematic[[#This Row],[State]]</f>
        <v>296010001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296</v>
      </c>
      <c r="B3195" s="1">
        <f>IF(C3195=0,IF(B3194=Protocol!$V$20,1,B3194+1),B3194)</f>
        <v>1</v>
      </c>
      <c r="C3195" s="1">
        <f>IF(C3194+1=Protocol!$V$21,0,C3194+1)</f>
        <v>1</v>
      </c>
      <c r="D3195" s="1">
        <f t="shared" si="115"/>
        <v>2</v>
      </c>
      <c r="E3195" s="1" t="str">
        <f>INDEX(Protocol[Mark],MATCH(C3195,Protocol[Step],0))</f>
        <v>1OctM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296010002</v>
      </c>
      <c r="H3195" s="134">
        <f>Systematic[[#This Row],[SampleVariableLabel]]+100*Systematic[[#This Row],[State]]</f>
        <v>296010102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296</v>
      </c>
      <c r="B3196" s="1">
        <f>IF(C3196=0,IF(B3195=Protocol!$V$20,1,B3195+1),B3195)</f>
        <v>1</v>
      </c>
      <c r="C3196" s="1">
        <f>IF(C3195+1=Protocol!$V$21,0,C3195+1)</f>
        <v>2</v>
      </c>
      <c r="D3196" s="1">
        <f t="shared" si="115"/>
        <v>3</v>
      </c>
      <c r="E3196" s="1" t="str">
        <f>INDEX(Protocol[Mark],MATCH(C3196,Protocol[Step],0))</f>
        <v>2D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296010003</v>
      </c>
      <c r="H3196" s="134">
        <f>Systematic[[#This Row],[SampleVariableLabel]]+100*Systematic[[#This Row],[State]]</f>
        <v>296010203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296</v>
      </c>
      <c r="B3197" s="1">
        <f>IF(C3197=0,IF(B3196=Protocol!$V$20,1,B3196+1),B3196)</f>
        <v>1</v>
      </c>
      <c r="C3197" s="1">
        <f>IF(C3196+1=Protocol!$V$21,0,C3196+1)</f>
        <v>3</v>
      </c>
      <c r="D3197" s="1">
        <f t="shared" si="115"/>
        <v>4</v>
      </c>
      <c r="E3197" s="1" t="str">
        <f>INDEX(Protocol[Mark],MATCH(C3197,Protocol[Step],0))</f>
        <v>2c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296010004</v>
      </c>
      <c r="H3197" s="134">
        <f>Systematic[[#This Row],[SampleVariableLabel]]+100*Systematic[[#This Row],[State]]</f>
        <v>296010304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296</v>
      </c>
      <c r="B3198" s="1">
        <f>IF(C3198=0,IF(B3197=Protocol!$V$20,1,B3197+1),B3197)</f>
        <v>1</v>
      </c>
      <c r="C3198" s="1">
        <f>IF(C3197+1=Protocol!$V$21,0,C3197+1)</f>
        <v>4</v>
      </c>
      <c r="D3198" s="1">
        <f t="shared" si="115"/>
        <v>5</v>
      </c>
      <c r="E3198" s="1" t="str">
        <f>INDEX(Protocol[Mark],MATCH(C3198,Protocol[Step],0))</f>
        <v>3P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296010005</v>
      </c>
      <c r="H3198" s="134">
        <f>Systematic[[#This Row],[SampleVariableLabel]]+100*Systematic[[#This Row],[State]]</f>
        <v>296010405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296</v>
      </c>
      <c r="B3199" s="1">
        <f>IF(C3199=0,IF(B3198=Protocol!$V$20,1,B3198+1),B3198)</f>
        <v>1</v>
      </c>
      <c r="C3199" s="1">
        <f>IF(C3198+1=Protocol!$V$21,0,C3198+1)</f>
        <v>5</v>
      </c>
      <c r="D3199" s="1">
        <f t="shared" si="115"/>
        <v>6</v>
      </c>
      <c r="E3199" s="1" t="str">
        <f>INDEX(Protocol[Mark],MATCH(C3199,Protocol[Step],0))</f>
        <v>4S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296010006</v>
      </c>
      <c r="H3199" s="134">
        <f>Systematic[[#This Row],[SampleVariableLabel]]+100*Systematic[[#This Row],[State]]</f>
        <v>296010506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296</v>
      </c>
      <c r="B3200" s="1">
        <f>IF(C3200=0,IF(B3199=Protocol!$V$20,1,B3199+1),B3199)</f>
        <v>1</v>
      </c>
      <c r="C3200" s="1">
        <f>IF(C3199+1=Protocol!$V$21,0,C3199+1)</f>
        <v>6</v>
      </c>
      <c r="D3200" s="1">
        <f t="shared" si="115"/>
        <v>1</v>
      </c>
      <c r="E3200" s="1" t="str">
        <f>INDEX(Protocol[Mark],MATCH(C3200,Protocol[Step],0))</f>
        <v>5U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296010001</v>
      </c>
      <c r="H3200" s="134">
        <f>Systematic[[#This Row],[SampleVariableLabel]]+100*Systematic[[#This Row],[State]]</f>
        <v>296010601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296</v>
      </c>
      <c r="B3201" s="1">
        <f>IF(C3201=0,IF(B3200=Protocol!$V$20,1,B3200+1),B3200)</f>
        <v>1</v>
      </c>
      <c r="C3201" s="1">
        <f>IF(C3200+1=Protocol!$V$21,0,C3200+1)</f>
        <v>7</v>
      </c>
      <c r="D3201" s="1">
        <f t="shared" si="115"/>
        <v>2</v>
      </c>
      <c r="E3201" s="1" t="str">
        <f>INDEX(Protocol[Mark],MATCH(C3201,Protocol[Step],0))</f>
        <v>6Rot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296010002</v>
      </c>
      <c r="H3201" s="134">
        <f>Systematic[[#This Row],[SampleVariableLabel]]+100*Systematic[[#This Row],[State]]</f>
        <v>296010702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297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1pfi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297010003</v>
      </c>
      <c r="H3202" s="134">
        <f>Systematic[[#This Row],[SampleVariableLabel]]+100*Systematic[[#This Row],[State]]</f>
        <v>297010003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297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1OctM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297010004</v>
      </c>
      <c r="H3203" s="134">
        <f>Systematic[[#This Row],[SampleVariableLabel]]+100*Systematic[[#This Row],[State]]</f>
        <v>297010104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297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2D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297010005</v>
      </c>
      <c r="H3204" s="134">
        <f>Systematic[[#This Row],[SampleVariableLabel]]+100*Systematic[[#This Row],[State]]</f>
        <v>297010205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297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2c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297010006</v>
      </c>
      <c r="H3205" s="134">
        <f>Systematic[[#This Row],[SampleVariableLabel]]+100*Systematic[[#This Row],[State]]</f>
        <v>297010306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297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3P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297010001</v>
      </c>
      <c r="H3206" s="134">
        <f>Systematic[[#This Row],[SampleVariableLabel]]+100*Systematic[[#This Row],[State]]</f>
        <v>297010401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297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4S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297010002</v>
      </c>
      <c r="H3207" s="134">
        <f>Systematic[[#This Row],[SampleVariableLabel]]+100*Systematic[[#This Row],[State]]</f>
        <v>297010502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297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5U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297010003</v>
      </c>
      <c r="H3208" s="134">
        <f>Systematic[[#This Row],[SampleVariableLabel]]+100*Systematic[[#This Row],[State]]</f>
        <v>297010603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297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6Rot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297010004</v>
      </c>
      <c r="H3209" s="134">
        <f>Systematic[[#This Row],[SampleVariableLabel]]+100*Systematic[[#This Row],[State]]</f>
        <v>297010704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298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1pfi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298010005</v>
      </c>
      <c r="H3210" s="134">
        <f>Systematic[[#This Row],[SampleVariableLabel]]+100*Systematic[[#This Row],[State]]</f>
        <v>298010005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298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1OctM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298010006</v>
      </c>
      <c r="H3211" s="134">
        <f>Systematic[[#This Row],[SampleVariableLabel]]+100*Systematic[[#This Row],[State]]</f>
        <v>298010106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298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298010001</v>
      </c>
      <c r="H3212" s="134">
        <f>Systematic[[#This Row],[SampleVariableLabel]]+100*Systematic[[#This Row],[State]]</f>
        <v>298010201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298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2c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298010002</v>
      </c>
      <c r="H3213" s="134">
        <f>Systematic[[#This Row],[SampleVariableLabel]]+100*Systematic[[#This Row],[State]]</f>
        <v>298010302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298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3P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298010003</v>
      </c>
      <c r="H3214" s="134">
        <f>Systematic[[#This Row],[SampleVariableLabel]]+100*Systematic[[#This Row],[State]]</f>
        <v>298010403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298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4S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298010004</v>
      </c>
      <c r="H3215" s="134">
        <f>Systematic[[#This Row],[SampleVariableLabel]]+100*Systematic[[#This Row],[State]]</f>
        <v>298010504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298</v>
      </c>
      <c r="B3216" s="1">
        <f>IF(C3216=0,IF(B3215=Protocol!$V$20,1,B3215+1),B3215)</f>
        <v>1</v>
      </c>
      <c r="C3216" s="1">
        <f>IF(C3215+1=Protocol!$V$21,0,C3215+1)</f>
        <v>6</v>
      </c>
      <c r="D3216" s="1">
        <f t="shared" si="117"/>
        <v>5</v>
      </c>
      <c r="E3216" s="1" t="str">
        <f>INDEX(Protocol[Mark],MATCH(C3216,Protocol[Step],0))</f>
        <v>5U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298010005</v>
      </c>
      <c r="H3216" s="134">
        <f>Systematic[[#This Row],[SampleVariableLabel]]+100*Systematic[[#This Row],[State]]</f>
        <v>298010605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298</v>
      </c>
      <c r="B3217" s="1">
        <f>IF(C3217=0,IF(B3216=Protocol!$V$20,1,B3216+1),B3216)</f>
        <v>1</v>
      </c>
      <c r="C3217" s="1">
        <f>IF(C3216+1=Protocol!$V$21,0,C3216+1)</f>
        <v>7</v>
      </c>
      <c r="D3217" s="1">
        <f t="shared" si="117"/>
        <v>6</v>
      </c>
      <c r="E3217" s="1" t="str">
        <f>INDEX(Protocol[Mark],MATCH(C3217,Protocol[Step],0))</f>
        <v>6Rot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298010006</v>
      </c>
      <c r="H3217" s="134">
        <f>Systematic[[#This Row],[SampleVariableLabel]]+100*Systematic[[#This Row],[State]]</f>
        <v>298010706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299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1pfi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299010001</v>
      </c>
      <c r="H3218" s="134">
        <f>Systematic[[#This Row],[SampleVariableLabel]]+100*Systematic[[#This Row],[State]]</f>
        <v>299010001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299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1OctM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299010002</v>
      </c>
      <c r="H3219" s="134">
        <f>Systematic[[#This Row],[SampleVariableLabel]]+100*Systematic[[#This Row],[State]]</f>
        <v>299010102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299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2D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299010003</v>
      </c>
      <c r="H3220" s="134">
        <f>Systematic[[#This Row],[SampleVariableLabel]]+100*Systematic[[#This Row],[State]]</f>
        <v>299010203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299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2c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299010004</v>
      </c>
      <c r="H3221" s="134">
        <f>Systematic[[#This Row],[SampleVariableLabel]]+100*Systematic[[#This Row],[State]]</f>
        <v>299010304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299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3P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299010005</v>
      </c>
      <c r="H3222" s="134">
        <f>Systematic[[#This Row],[SampleVariableLabel]]+100*Systematic[[#This Row],[State]]</f>
        <v>299010405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299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4S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299010006</v>
      </c>
      <c r="H3223" s="134">
        <f>Systematic[[#This Row],[SampleVariableLabel]]+100*Systematic[[#This Row],[State]]</f>
        <v>299010506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299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5U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299010001</v>
      </c>
      <c r="H3224" s="134">
        <f>Systematic[[#This Row],[SampleVariableLabel]]+100*Systematic[[#This Row],[State]]</f>
        <v>299010601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299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6Rot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299010002</v>
      </c>
      <c r="H3225" s="134">
        <f>Systematic[[#This Row],[SampleVariableLabel]]+100*Systematic[[#This Row],[State]]</f>
        <v>299010702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300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1pfi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300010003</v>
      </c>
      <c r="H3226" s="134">
        <f>Systematic[[#This Row],[SampleVariableLabel]]+100*Systematic[[#This Row],[State]]</f>
        <v>300010003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300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1OctM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300010004</v>
      </c>
      <c r="H3227" s="134">
        <f>Systematic[[#This Row],[SampleVariableLabel]]+100*Systematic[[#This Row],[State]]</f>
        <v>300010104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300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300010005</v>
      </c>
      <c r="H3228" s="134">
        <f>Systematic[[#This Row],[SampleVariableLabel]]+100*Systematic[[#This Row],[State]]</f>
        <v>300010205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300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300010006</v>
      </c>
      <c r="H3229" s="134">
        <f>Systematic[[#This Row],[SampleVariableLabel]]+100*Systematic[[#This Row],[State]]</f>
        <v>300010306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300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3P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300010001</v>
      </c>
      <c r="H3230" s="134">
        <f>Systematic[[#This Row],[SampleVariableLabel]]+100*Systematic[[#This Row],[State]]</f>
        <v>300010401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300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4S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300010002</v>
      </c>
      <c r="H3231" s="134">
        <f>Systematic[[#This Row],[SampleVariableLabel]]+100*Systematic[[#This Row],[State]]</f>
        <v>300010502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300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5U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300010003</v>
      </c>
      <c r="H3232" s="134">
        <f>Systematic[[#This Row],[SampleVariableLabel]]+100*Systematic[[#This Row],[State]]</f>
        <v>300010603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300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6Rot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300010004</v>
      </c>
      <c r="H3233" s="134">
        <f>Systematic[[#This Row],[SampleVariableLabel]]+100*Systematic[[#This Row],[State]]</f>
        <v>300010704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301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1pfi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301010005</v>
      </c>
      <c r="H3234" s="134">
        <f>Systematic[[#This Row],[SampleVariableLabel]]+100*Systematic[[#This Row],[State]]</f>
        <v>301010005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301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1OctM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301010006</v>
      </c>
      <c r="H3235" s="134">
        <f>Systematic[[#This Row],[SampleVariableLabel]]+100*Systematic[[#This Row],[State]]</f>
        <v>301010106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301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301010001</v>
      </c>
      <c r="H3236" s="134">
        <f>Systematic[[#This Row],[SampleVariableLabel]]+100*Systematic[[#This Row],[State]]</f>
        <v>301010201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301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2c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301010002</v>
      </c>
      <c r="H3237" s="134">
        <f>Systematic[[#This Row],[SampleVariableLabel]]+100*Systematic[[#This Row],[State]]</f>
        <v>301010302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301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301010003</v>
      </c>
      <c r="H3238" s="134">
        <f>Systematic[[#This Row],[SampleVariableLabel]]+100*Systematic[[#This Row],[State]]</f>
        <v>301010403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301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4S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301010004</v>
      </c>
      <c r="H3239" s="134">
        <f>Systematic[[#This Row],[SampleVariableLabel]]+100*Systematic[[#This Row],[State]]</f>
        <v>301010504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301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5U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301010005</v>
      </c>
      <c r="H3240" s="134">
        <f>Systematic[[#This Row],[SampleVariableLabel]]+100*Systematic[[#This Row],[State]]</f>
        <v>301010605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301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6Rot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301010006</v>
      </c>
      <c r="H3241" s="134">
        <f>Systematic[[#This Row],[SampleVariableLabel]]+100*Systematic[[#This Row],[State]]</f>
        <v>301010706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302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1pfi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302010001</v>
      </c>
      <c r="H3242" s="134">
        <f>Systematic[[#This Row],[SampleVariableLabel]]+100*Systematic[[#This Row],[State]]</f>
        <v>302010001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302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1OctM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302010002</v>
      </c>
      <c r="H3243" s="134">
        <f>Systematic[[#This Row],[SampleVariableLabel]]+100*Systematic[[#This Row],[State]]</f>
        <v>302010102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302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2D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302010003</v>
      </c>
      <c r="H3244" s="134">
        <f>Systematic[[#This Row],[SampleVariableLabel]]+100*Systematic[[#This Row],[State]]</f>
        <v>302010203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302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2c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302010004</v>
      </c>
      <c r="H3245" s="134">
        <f>Systematic[[#This Row],[SampleVariableLabel]]+100*Systematic[[#This Row],[State]]</f>
        <v>302010304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302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3P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302010005</v>
      </c>
      <c r="H3246" s="134">
        <f>Systematic[[#This Row],[SampleVariableLabel]]+100*Systematic[[#This Row],[State]]</f>
        <v>302010405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302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4S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302010006</v>
      </c>
      <c r="H3247" s="134">
        <f>Systematic[[#This Row],[SampleVariableLabel]]+100*Systematic[[#This Row],[State]]</f>
        <v>302010506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302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5U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302010001</v>
      </c>
      <c r="H3248" s="134">
        <f>Systematic[[#This Row],[SampleVariableLabel]]+100*Systematic[[#This Row],[State]]</f>
        <v>302010601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302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6Rot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302010002</v>
      </c>
      <c r="H3249" s="134">
        <f>Systematic[[#This Row],[SampleVariableLabel]]+100*Systematic[[#This Row],[State]]</f>
        <v>302010702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303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1pfi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303010003</v>
      </c>
      <c r="H3250" s="134">
        <f>Systematic[[#This Row],[SampleVariableLabel]]+100*Systematic[[#This Row],[State]]</f>
        <v>303010003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303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1OctM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303010004</v>
      </c>
      <c r="H3251" s="134">
        <f>Systematic[[#This Row],[SampleVariableLabel]]+100*Systematic[[#This Row],[State]]</f>
        <v>303010104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303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2D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303010005</v>
      </c>
      <c r="H3252" s="134">
        <f>Systematic[[#This Row],[SampleVariableLabel]]+100*Systematic[[#This Row],[State]]</f>
        <v>303010205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303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2c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303010006</v>
      </c>
      <c r="H3253" s="134">
        <f>Systematic[[#This Row],[SampleVariableLabel]]+100*Systematic[[#This Row],[State]]</f>
        <v>303010306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303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3P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303010001</v>
      </c>
      <c r="H3254" s="134">
        <f>Systematic[[#This Row],[SampleVariableLabel]]+100*Systematic[[#This Row],[State]]</f>
        <v>303010401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303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4S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303010002</v>
      </c>
      <c r="H3255" s="134">
        <f>Systematic[[#This Row],[SampleVariableLabel]]+100*Systematic[[#This Row],[State]]</f>
        <v>303010502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303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5U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303010003</v>
      </c>
      <c r="H3256" s="134">
        <f>Systematic[[#This Row],[SampleVariableLabel]]+100*Systematic[[#This Row],[State]]</f>
        <v>303010603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303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6Rot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303010004</v>
      </c>
      <c r="H3257" s="134">
        <f>Systematic[[#This Row],[SampleVariableLabel]]+100*Systematic[[#This Row],[State]]</f>
        <v>303010704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304</v>
      </c>
      <c r="B3258" s="1">
        <f>IF(C3258=0,IF(B3257=Protocol!$V$20,1,B3257+1),B3257)</f>
        <v>1</v>
      </c>
      <c r="C3258" s="1">
        <f>IF(C3257+1=Protocol!$V$21,0,C3257+1)</f>
        <v>0</v>
      </c>
      <c r="D3258" s="1">
        <f t="shared" si="117"/>
        <v>5</v>
      </c>
      <c r="E3258" s="1" t="str">
        <f>INDEX(Protocol[Mark],MATCH(C3258,Protocol[Step],0))</f>
        <v>1pfi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304010005</v>
      </c>
      <c r="H3258" s="134">
        <f>Systematic[[#This Row],[SampleVariableLabel]]+100*Systematic[[#This Row],[State]]</f>
        <v>304010005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304</v>
      </c>
      <c r="B3259" s="1">
        <f>IF(C3259=0,IF(B3258=Protocol!$V$20,1,B3258+1),B3258)</f>
        <v>1</v>
      </c>
      <c r="C3259" s="1">
        <f>IF(C3258+1=Protocol!$V$21,0,C3258+1)</f>
        <v>1</v>
      </c>
      <c r="D3259" s="1">
        <f t="shared" si="117"/>
        <v>6</v>
      </c>
      <c r="E3259" s="1" t="str">
        <f>INDEX(Protocol[Mark],MATCH(C3259,Protocol[Step],0))</f>
        <v>1OctM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304010006</v>
      </c>
      <c r="H3259" s="134">
        <f>Systematic[[#This Row],[SampleVariableLabel]]+100*Systematic[[#This Row],[State]]</f>
        <v>304010106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304</v>
      </c>
      <c r="B3260" s="1">
        <f>IF(C3260=0,IF(B3259=Protocol!$V$20,1,B3259+1),B3259)</f>
        <v>1</v>
      </c>
      <c r="C3260" s="1">
        <f>IF(C3259+1=Protocol!$V$21,0,C3259+1)</f>
        <v>2</v>
      </c>
      <c r="D3260" s="1">
        <f t="shared" si="117"/>
        <v>1</v>
      </c>
      <c r="E3260" s="1" t="str">
        <f>INDEX(Protocol[Mark],MATCH(C3260,Protocol[Step],0))</f>
        <v>2D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304010001</v>
      </c>
      <c r="H3260" s="134">
        <f>Systematic[[#This Row],[SampleVariableLabel]]+100*Systematic[[#This Row],[State]]</f>
        <v>304010201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304</v>
      </c>
      <c r="B3261" s="1">
        <f>IF(C3261=0,IF(B3260=Protocol!$V$20,1,B3260+1),B3260)</f>
        <v>1</v>
      </c>
      <c r="C3261" s="1">
        <f>IF(C3260+1=Protocol!$V$21,0,C3260+1)</f>
        <v>3</v>
      </c>
      <c r="D3261" s="1">
        <f t="shared" si="117"/>
        <v>2</v>
      </c>
      <c r="E3261" s="1" t="str">
        <f>INDEX(Protocol[Mark],MATCH(C3261,Protocol[Step],0))</f>
        <v>2c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304010002</v>
      </c>
      <c r="H3261" s="134">
        <f>Systematic[[#This Row],[SampleVariableLabel]]+100*Systematic[[#This Row],[State]]</f>
        <v>304010302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304</v>
      </c>
      <c r="B3262" s="1">
        <f>IF(C3262=0,IF(B3261=Protocol!$V$20,1,B3261+1),B3261)</f>
        <v>1</v>
      </c>
      <c r="C3262" s="1">
        <f>IF(C3261+1=Protocol!$V$21,0,C3261+1)</f>
        <v>4</v>
      </c>
      <c r="D3262" s="1">
        <f t="shared" si="117"/>
        <v>3</v>
      </c>
      <c r="E3262" s="1" t="str">
        <f>INDEX(Protocol[Mark],MATCH(C3262,Protocol[Step],0))</f>
        <v>3P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304010003</v>
      </c>
      <c r="H3262" s="134">
        <f>Systematic[[#This Row],[SampleVariableLabel]]+100*Systematic[[#This Row],[State]]</f>
        <v>304010403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304</v>
      </c>
      <c r="B3263" s="1">
        <f>IF(C3263=0,IF(B3262=Protocol!$V$20,1,B3262+1),B3262)</f>
        <v>1</v>
      </c>
      <c r="C3263" s="1">
        <f>IF(C3262+1=Protocol!$V$21,0,C3262+1)</f>
        <v>5</v>
      </c>
      <c r="D3263" s="1">
        <f t="shared" si="117"/>
        <v>4</v>
      </c>
      <c r="E3263" s="1" t="str">
        <f>INDEX(Protocol[Mark],MATCH(C3263,Protocol[Step],0))</f>
        <v>4S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304010004</v>
      </c>
      <c r="H3263" s="134">
        <f>Systematic[[#This Row],[SampleVariableLabel]]+100*Systematic[[#This Row],[State]]</f>
        <v>304010504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304</v>
      </c>
      <c r="B3264" s="1">
        <f>IF(C3264=0,IF(B3263=Protocol!$V$20,1,B3263+1),B3263)</f>
        <v>1</v>
      </c>
      <c r="C3264" s="1">
        <f>IF(C3263+1=Protocol!$V$21,0,C3263+1)</f>
        <v>6</v>
      </c>
      <c r="D3264" s="1">
        <f t="shared" si="117"/>
        <v>5</v>
      </c>
      <c r="E3264" s="1" t="str">
        <f>INDEX(Protocol[Mark],MATCH(C3264,Protocol[Step],0))</f>
        <v>5U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304010005</v>
      </c>
      <c r="H3264" s="134">
        <f>Systematic[[#This Row],[SampleVariableLabel]]+100*Systematic[[#This Row],[State]]</f>
        <v>304010605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304</v>
      </c>
      <c r="B3265" s="1">
        <f>IF(C3265=0,IF(B3264=Protocol!$V$20,1,B3264+1),B3264)</f>
        <v>1</v>
      </c>
      <c r="C3265" s="1">
        <f>IF(C3264+1=Protocol!$V$21,0,C3264+1)</f>
        <v>7</v>
      </c>
      <c r="D3265" s="1">
        <f t="shared" si="117"/>
        <v>6</v>
      </c>
      <c r="E3265" s="1" t="str">
        <f>INDEX(Protocol[Mark],MATCH(C3265,Protocol[Step],0))</f>
        <v>6Rot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304010006</v>
      </c>
      <c r="H3265" s="134">
        <f>Systematic[[#This Row],[SampleVariableLabel]]+100*Systematic[[#This Row],[State]]</f>
        <v>304010706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305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1pfi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305010001</v>
      </c>
      <c r="H3266" s="134">
        <f>Systematic[[#This Row],[SampleVariableLabel]]+100*Systematic[[#This Row],[State]]</f>
        <v>305010001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305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1OctM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305010002</v>
      </c>
      <c r="H3267" s="134">
        <f>Systematic[[#This Row],[SampleVariableLabel]]+100*Systematic[[#This Row],[State]]</f>
        <v>305010102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305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2D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305010003</v>
      </c>
      <c r="H3268" s="134">
        <f>Systematic[[#This Row],[SampleVariableLabel]]+100*Systematic[[#This Row],[State]]</f>
        <v>305010203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305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2c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305010004</v>
      </c>
      <c r="H3269" s="134">
        <f>Systematic[[#This Row],[SampleVariableLabel]]+100*Systematic[[#This Row],[State]]</f>
        <v>305010304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305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3P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305010005</v>
      </c>
      <c r="H3270" s="134">
        <f>Systematic[[#This Row],[SampleVariableLabel]]+100*Systematic[[#This Row],[State]]</f>
        <v>305010405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305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4S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305010006</v>
      </c>
      <c r="H3271" s="134">
        <f>Systematic[[#This Row],[SampleVariableLabel]]+100*Systematic[[#This Row],[State]]</f>
        <v>305010506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305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5U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305010001</v>
      </c>
      <c r="H3272" s="134">
        <f>Systematic[[#This Row],[SampleVariableLabel]]+100*Systematic[[#This Row],[State]]</f>
        <v>305010601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305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6Rot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305010002</v>
      </c>
      <c r="H3273" s="134">
        <f>Systematic[[#This Row],[SampleVariableLabel]]+100*Systematic[[#This Row],[State]]</f>
        <v>305010702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306</v>
      </c>
      <c r="B3274" s="1">
        <f>IF(C3274=0,IF(B3273=Protocol!$V$20,1,B3273+1),B3273)</f>
        <v>1</v>
      </c>
      <c r="C3274" s="1">
        <f>IF(C3273+1=Protocol!$V$21,0,C3273+1)</f>
        <v>0</v>
      </c>
      <c r="D3274" s="1">
        <f t="shared" si="119"/>
        <v>3</v>
      </c>
      <c r="E3274" s="1" t="str">
        <f>INDEX(Protocol[Mark],MATCH(C3274,Protocol[Step],0))</f>
        <v>1pfi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306010003</v>
      </c>
      <c r="H3274" s="134">
        <f>Systematic[[#This Row],[SampleVariableLabel]]+100*Systematic[[#This Row],[State]]</f>
        <v>306010003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306</v>
      </c>
      <c r="B3275" s="1">
        <f>IF(C3275=0,IF(B3274=Protocol!$V$20,1,B3274+1),B3274)</f>
        <v>1</v>
      </c>
      <c r="C3275" s="1">
        <f>IF(C3274+1=Protocol!$V$21,0,C3274+1)</f>
        <v>1</v>
      </c>
      <c r="D3275" s="1">
        <f t="shared" si="119"/>
        <v>4</v>
      </c>
      <c r="E3275" s="1" t="str">
        <f>INDEX(Protocol[Mark],MATCH(C3275,Protocol[Step],0))</f>
        <v>1OctM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306010004</v>
      </c>
      <c r="H3275" s="134">
        <f>Systematic[[#This Row],[SampleVariableLabel]]+100*Systematic[[#This Row],[State]]</f>
        <v>306010104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306</v>
      </c>
      <c r="B3276" s="1">
        <f>IF(C3276=0,IF(B3275=Protocol!$V$20,1,B3275+1),B3275)</f>
        <v>1</v>
      </c>
      <c r="C3276" s="1">
        <f>IF(C3275+1=Protocol!$V$21,0,C3275+1)</f>
        <v>2</v>
      </c>
      <c r="D3276" s="1">
        <f t="shared" si="119"/>
        <v>5</v>
      </c>
      <c r="E3276" s="1" t="str">
        <f>INDEX(Protocol[Mark],MATCH(C3276,Protocol[Step],0))</f>
        <v>2D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306010005</v>
      </c>
      <c r="H3276" s="134">
        <f>Systematic[[#This Row],[SampleVariableLabel]]+100*Systematic[[#This Row],[State]]</f>
        <v>306010205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306</v>
      </c>
      <c r="B3277" s="1">
        <f>IF(C3277=0,IF(B3276=Protocol!$V$20,1,B3276+1),B3276)</f>
        <v>1</v>
      </c>
      <c r="C3277" s="1">
        <f>IF(C3276+1=Protocol!$V$21,0,C3276+1)</f>
        <v>3</v>
      </c>
      <c r="D3277" s="1">
        <f t="shared" si="119"/>
        <v>6</v>
      </c>
      <c r="E3277" s="1" t="str">
        <f>INDEX(Protocol[Mark],MATCH(C3277,Protocol[Step],0))</f>
        <v>2c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306010006</v>
      </c>
      <c r="H3277" s="134">
        <f>Systematic[[#This Row],[SampleVariableLabel]]+100*Systematic[[#This Row],[State]]</f>
        <v>306010306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306</v>
      </c>
      <c r="B3278" s="1">
        <f>IF(C3278=0,IF(B3277=Protocol!$V$20,1,B3277+1),B3277)</f>
        <v>1</v>
      </c>
      <c r="C3278" s="1">
        <f>IF(C3277+1=Protocol!$V$21,0,C3277+1)</f>
        <v>4</v>
      </c>
      <c r="D3278" s="1">
        <f t="shared" si="119"/>
        <v>1</v>
      </c>
      <c r="E3278" s="1" t="str">
        <f>INDEX(Protocol[Mark],MATCH(C3278,Protocol[Step],0))</f>
        <v>3P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306010001</v>
      </c>
      <c r="H3278" s="134">
        <f>Systematic[[#This Row],[SampleVariableLabel]]+100*Systematic[[#This Row],[State]]</f>
        <v>306010401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306</v>
      </c>
      <c r="B3279" s="1">
        <f>IF(C3279=0,IF(B3278=Protocol!$V$20,1,B3278+1),B3278)</f>
        <v>1</v>
      </c>
      <c r="C3279" s="1">
        <f>IF(C3278+1=Protocol!$V$21,0,C3278+1)</f>
        <v>5</v>
      </c>
      <c r="D3279" s="1">
        <f t="shared" si="119"/>
        <v>2</v>
      </c>
      <c r="E3279" s="1" t="str">
        <f>INDEX(Protocol[Mark],MATCH(C3279,Protocol[Step],0))</f>
        <v>4S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306010002</v>
      </c>
      <c r="H3279" s="134">
        <f>Systematic[[#This Row],[SampleVariableLabel]]+100*Systematic[[#This Row],[State]]</f>
        <v>306010502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306</v>
      </c>
      <c r="B3280" s="1">
        <f>IF(C3280=0,IF(B3279=Protocol!$V$20,1,B3279+1),B3279)</f>
        <v>1</v>
      </c>
      <c r="C3280" s="1">
        <f>IF(C3279+1=Protocol!$V$21,0,C3279+1)</f>
        <v>6</v>
      </c>
      <c r="D3280" s="1">
        <f t="shared" si="119"/>
        <v>3</v>
      </c>
      <c r="E3280" s="1" t="str">
        <f>INDEX(Protocol[Mark],MATCH(C3280,Protocol[Step],0))</f>
        <v>5U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306010003</v>
      </c>
      <c r="H3280" s="134">
        <f>Systematic[[#This Row],[SampleVariableLabel]]+100*Systematic[[#This Row],[State]]</f>
        <v>306010603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306</v>
      </c>
      <c r="B3281" s="1">
        <f>IF(C3281=0,IF(B3280=Protocol!$V$20,1,B3280+1),B3280)</f>
        <v>1</v>
      </c>
      <c r="C3281" s="1">
        <f>IF(C3280+1=Protocol!$V$21,0,C3280+1)</f>
        <v>7</v>
      </c>
      <c r="D3281" s="1">
        <f t="shared" si="119"/>
        <v>4</v>
      </c>
      <c r="E3281" s="1" t="str">
        <f>INDEX(Protocol[Mark],MATCH(C3281,Protocol[Step],0))</f>
        <v>6Rot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306010004</v>
      </c>
      <c r="H3281" s="134">
        <f>Systematic[[#This Row],[SampleVariableLabel]]+100*Systematic[[#This Row],[State]]</f>
        <v>306010704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307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1pfi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307010005</v>
      </c>
      <c r="H3282" s="134">
        <f>Systematic[[#This Row],[SampleVariableLabel]]+100*Systematic[[#This Row],[State]]</f>
        <v>307010005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307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1OctM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307010006</v>
      </c>
      <c r="H3283" s="134">
        <f>Systematic[[#This Row],[SampleVariableLabel]]+100*Systematic[[#This Row],[State]]</f>
        <v>307010106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307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2D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307010001</v>
      </c>
      <c r="H3284" s="134">
        <f>Systematic[[#This Row],[SampleVariableLabel]]+100*Systematic[[#This Row],[State]]</f>
        <v>307010201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307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2c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307010002</v>
      </c>
      <c r="H3285" s="134">
        <f>Systematic[[#This Row],[SampleVariableLabel]]+100*Systematic[[#This Row],[State]]</f>
        <v>307010302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307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3P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307010003</v>
      </c>
      <c r="H3286" s="134">
        <f>Systematic[[#This Row],[SampleVariableLabel]]+100*Systematic[[#This Row],[State]]</f>
        <v>307010403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307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4S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307010004</v>
      </c>
      <c r="H3287" s="134">
        <f>Systematic[[#This Row],[SampleVariableLabel]]+100*Systematic[[#This Row],[State]]</f>
        <v>307010504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307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5U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307010005</v>
      </c>
      <c r="H3288" s="134">
        <f>Systematic[[#This Row],[SampleVariableLabel]]+100*Systematic[[#This Row],[State]]</f>
        <v>307010605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307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6Rot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307010006</v>
      </c>
      <c r="H3289" s="134">
        <f>Systematic[[#This Row],[SampleVariableLabel]]+100*Systematic[[#This Row],[State]]</f>
        <v>307010706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308</v>
      </c>
      <c r="B3290" s="1">
        <f>IF(C3290=0,IF(B3289=Protocol!$V$20,1,B3289+1),B3289)</f>
        <v>1</v>
      </c>
      <c r="C3290" s="1">
        <f>IF(C3289+1=Protocol!$V$21,0,C3289+1)</f>
        <v>0</v>
      </c>
      <c r="D3290" s="1">
        <f t="shared" si="119"/>
        <v>1</v>
      </c>
      <c r="E3290" s="1" t="str">
        <f>INDEX(Protocol[Mark],MATCH(C3290,Protocol[Step],0))</f>
        <v>1pfi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308010001</v>
      </c>
      <c r="H3290" s="134">
        <f>Systematic[[#This Row],[SampleVariableLabel]]+100*Systematic[[#This Row],[State]]</f>
        <v>308010001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308</v>
      </c>
      <c r="B3291" s="1">
        <f>IF(C3291=0,IF(B3290=Protocol!$V$20,1,B3290+1),B3290)</f>
        <v>1</v>
      </c>
      <c r="C3291" s="1">
        <f>IF(C3290+1=Protocol!$V$21,0,C3290+1)</f>
        <v>1</v>
      </c>
      <c r="D3291" s="1">
        <f t="shared" si="119"/>
        <v>2</v>
      </c>
      <c r="E3291" s="1" t="str">
        <f>INDEX(Protocol[Mark],MATCH(C3291,Protocol[Step],0))</f>
        <v>1OctM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308010002</v>
      </c>
      <c r="H3291" s="134">
        <f>Systematic[[#This Row],[SampleVariableLabel]]+100*Systematic[[#This Row],[State]]</f>
        <v>308010102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308</v>
      </c>
      <c r="B3292" s="1">
        <f>IF(C3292=0,IF(B3291=Protocol!$V$20,1,B3291+1),B3291)</f>
        <v>1</v>
      </c>
      <c r="C3292" s="1">
        <f>IF(C3291+1=Protocol!$V$21,0,C3291+1)</f>
        <v>2</v>
      </c>
      <c r="D3292" s="1">
        <f t="shared" si="119"/>
        <v>3</v>
      </c>
      <c r="E3292" s="1" t="str">
        <f>INDEX(Protocol[Mark],MATCH(C3292,Protocol[Step],0))</f>
        <v>2D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308010003</v>
      </c>
      <c r="H3292" s="134">
        <f>Systematic[[#This Row],[SampleVariableLabel]]+100*Systematic[[#This Row],[State]]</f>
        <v>308010203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308</v>
      </c>
      <c r="B3293" s="1">
        <f>IF(C3293=0,IF(B3292=Protocol!$V$20,1,B3292+1),B3292)</f>
        <v>1</v>
      </c>
      <c r="C3293" s="1">
        <f>IF(C3292+1=Protocol!$V$21,0,C3292+1)</f>
        <v>3</v>
      </c>
      <c r="D3293" s="1">
        <f t="shared" si="119"/>
        <v>4</v>
      </c>
      <c r="E3293" s="1" t="str">
        <f>INDEX(Protocol[Mark],MATCH(C3293,Protocol[Step],0))</f>
        <v>2c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308010004</v>
      </c>
      <c r="H3293" s="134">
        <f>Systematic[[#This Row],[SampleVariableLabel]]+100*Systematic[[#This Row],[State]]</f>
        <v>308010304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308</v>
      </c>
      <c r="B3294" s="1">
        <f>IF(C3294=0,IF(B3293=Protocol!$V$20,1,B3293+1),B3293)</f>
        <v>1</v>
      </c>
      <c r="C3294" s="1">
        <f>IF(C3293+1=Protocol!$V$21,0,C3293+1)</f>
        <v>4</v>
      </c>
      <c r="D3294" s="1">
        <f t="shared" si="119"/>
        <v>5</v>
      </c>
      <c r="E3294" s="1" t="str">
        <f>INDEX(Protocol[Mark],MATCH(C3294,Protocol[Step],0))</f>
        <v>3P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308010005</v>
      </c>
      <c r="H3294" s="134">
        <f>Systematic[[#This Row],[SampleVariableLabel]]+100*Systematic[[#This Row],[State]]</f>
        <v>308010405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308</v>
      </c>
      <c r="B3295" s="1">
        <f>IF(C3295=0,IF(B3294=Protocol!$V$20,1,B3294+1),B3294)</f>
        <v>1</v>
      </c>
      <c r="C3295" s="1">
        <f>IF(C3294+1=Protocol!$V$21,0,C3294+1)</f>
        <v>5</v>
      </c>
      <c r="D3295" s="1">
        <f t="shared" si="119"/>
        <v>6</v>
      </c>
      <c r="E3295" s="1" t="str">
        <f>INDEX(Protocol[Mark],MATCH(C3295,Protocol[Step],0))</f>
        <v>4S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308010006</v>
      </c>
      <c r="H3295" s="134">
        <f>Systematic[[#This Row],[SampleVariableLabel]]+100*Systematic[[#This Row],[State]]</f>
        <v>308010506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308</v>
      </c>
      <c r="B3296" s="1">
        <f>IF(C3296=0,IF(B3295=Protocol!$V$20,1,B3295+1),B3295)</f>
        <v>1</v>
      </c>
      <c r="C3296" s="1">
        <f>IF(C3295+1=Protocol!$V$21,0,C3295+1)</f>
        <v>6</v>
      </c>
      <c r="D3296" s="1">
        <f t="shared" si="119"/>
        <v>1</v>
      </c>
      <c r="E3296" s="1" t="str">
        <f>INDEX(Protocol[Mark],MATCH(C3296,Protocol[Step],0))</f>
        <v>5U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308010001</v>
      </c>
      <c r="H3296" s="134">
        <f>Systematic[[#This Row],[SampleVariableLabel]]+100*Systematic[[#This Row],[State]]</f>
        <v>308010601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308</v>
      </c>
      <c r="B3297" s="1">
        <f>IF(C3297=0,IF(B3296=Protocol!$V$20,1,B3296+1),B3296)</f>
        <v>1</v>
      </c>
      <c r="C3297" s="1">
        <f>IF(C3296+1=Protocol!$V$21,0,C3296+1)</f>
        <v>7</v>
      </c>
      <c r="D3297" s="1">
        <f t="shared" si="119"/>
        <v>2</v>
      </c>
      <c r="E3297" s="1" t="str">
        <f>INDEX(Protocol[Mark],MATCH(C3297,Protocol[Step],0))</f>
        <v>6Rot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308010002</v>
      </c>
      <c r="H3297" s="134">
        <f>Systematic[[#This Row],[SampleVariableLabel]]+100*Systematic[[#This Row],[State]]</f>
        <v>308010702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309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1pfi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309010003</v>
      </c>
      <c r="H3298" s="134">
        <f>Systematic[[#This Row],[SampleVariableLabel]]+100*Systematic[[#This Row],[State]]</f>
        <v>309010003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309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1OctM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309010004</v>
      </c>
      <c r="H3299" s="134">
        <f>Systematic[[#This Row],[SampleVariableLabel]]+100*Systematic[[#This Row],[State]]</f>
        <v>309010104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309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309010005</v>
      </c>
      <c r="H3300" s="134">
        <f>Systematic[[#This Row],[SampleVariableLabel]]+100*Systematic[[#This Row],[State]]</f>
        <v>309010205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309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2c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309010006</v>
      </c>
      <c r="H3301" s="134">
        <f>Systematic[[#This Row],[SampleVariableLabel]]+100*Systematic[[#This Row],[State]]</f>
        <v>309010306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309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3P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309010001</v>
      </c>
      <c r="H3302" s="134">
        <f>Systematic[[#This Row],[SampleVariableLabel]]+100*Systematic[[#This Row],[State]]</f>
        <v>309010401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309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4S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309010002</v>
      </c>
      <c r="H3303" s="134">
        <f>Systematic[[#This Row],[SampleVariableLabel]]+100*Systematic[[#This Row],[State]]</f>
        <v>309010502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309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309010003</v>
      </c>
      <c r="H3304" s="134">
        <f>Systematic[[#This Row],[SampleVariableLabel]]+100*Systematic[[#This Row],[State]]</f>
        <v>309010603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309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6Rot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309010004</v>
      </c>
      <c r="H3305" s="134">
        <f>Systematic[[#This Row],[SampleVariableLabel]]+100*Systematic[[#This Row],[State]]</f>
        <v>309010704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310</v>
      </c>
      <c r="B3306" s="1">
        <f>IF(C3306=0,IF(B3305=Protocol!$V$20,1,B3305+1),B3305)</f>
        <v>1</v>
      </c>
      <c r="C3306" s="1">
        <f>IF(C3305+1=Protocol!$V$21,0,C3305+1)</f>
        <v>0</v>
      </c>
      <c r="D3306" s="1">
        <f t="shared" si="119"/>
        <v>5</v>
      </c>
      <c r="E3306" s="1" t="str">
        <f>INDEX(Protocol[Mark],MATCH(C3306,Protocol[Step],0))</f>
        <v>1pfi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310010005</v>
      </c>
      <c r="H3306" s="134">
        <f>Systematic[[#This Row],[SampleVariableLabel]]+100*Systematic[[#This Row],[State]]</f>
        <v>310010005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310</v>
      </c>
      <c r="B3307" s="1">
        <f>IF(C3307=0,IF(B3306=Protocol!$V$20,1,B3306+1),B3306)</f>
        <v>1</v>
      </c>
      <c r="C3307" s="1">
        <f>IF(C3306+1=Protocol!$V$21,0,C3306+1)</f>
        <v>1</v>
      </c>
      <c r="D3307" s="1">
        <f t="shared" si="119"/>
        <v>6</v>
      </c>
      <c r="E3307" s="1" t="str">
        <f>INDEX(Protocol[Mark],MATCH(C3307,Protocol[Step],0))</f>
        <v>1OctM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310010006</v>
      </c>
      <c r="H3307" s="134">
        <f>Systematic[[#This Row],[SampleVariableLabel]]+100*Systematic[[#This Row],[State]]</f>
        <v>310010106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310</v>
      </c>
      <c r="B3308" s="1">
        <f>IF(C3308=0,IF(B3307=Protocol!$V$20,1,B3307+1),B3307)</f>
        <v>1</v>
      </c>
      <c r="C3308" s="1">
        <f>IF(C3307+1=Protocol!$V$21,0,C3307+1)</f>
        <v>2</v>
      </c>
      <c r="D3308" s="1">
        <f t="shared" si="119"/>
        <v>1</v>
      </c>
      <c r="E3308" s="1" t="str">
        <f>INDEX(Protocol[Mark],MATCH(C3308,Protocol[Step],0))</f>
        <v>2D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310010001</v>
      </c>
      <c r="H3308" s="134">
        <f>Systematic[[#This Row],[SampleVariableLabel]]+100*Systematic[[#This Row],[State]]</f>
        <v>310010201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310</v>
      </c>
      <c r="B3309" s="1">
        <f>IF(C3309=0,IF(B3308=Protocol!$V$20,1,B3308+1),B3308)</f>
        <v>1</v>
      </c>
      <c r="C3309" s="1">
        <f>IF(C3308+1=Protocol!$V$21,0,C3308+1)</f>
        <v>3</v>
      </c>
      <c r="D3309" s="1">
        <f t="shared" si="119"/>
        <v>2</v>
      </c>
      <c r="E3309" s="1" t="str">
        <f>INDEX(Protocol[Mark],MATCH(C3309,Protocol[Step],0))</f>
        <v>2c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310010002</v>
      </c>
      <c r="H3309" s="134">
        <f>Systematic[[#This Row],[SampleVariableLabel]]+100*Systematic[[#This Row],[State]]</f>
        <v>310010302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310</v>
      </c>
      <c r="B3310" s="1">
        <f>IF(C3310=0,IF(B3309=Protocol!$V$20,1,B3309+1),B3309)</f>
        <v>1</v>
      </c>
      <c r="C3310" s="1">
        <f>IF(C3309+1=Protocol!$V$21,0,C3309+1)</f>
        <v>4</v>
      </c>
      <c r="D3310" s="1">
        <f t="shared" si="119"/>
        <v>3</v>
      </c>
      <c r="E3310" s="1" t="str">
        <f>INDEX(Protocol[Mark],MATCH(C3310,Protocol[Step],0))</f>
        <v>3P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310010003</v>
      </c>
      <c r="H3310" s="134">
        <f>Systematic[[#This Row],[SampleVariableLabel]]+100*Systematic[[#This Row],[State]]</f>
        <v>310010403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310</v>
      </c>
      <c r="B3311" s="1">
        <f>IF(C3311=0,IF(B3310=Protocol!$V$20,1,B3310+1),B3310)</f>
        <v>1</v>
      </c>
      <c r="C3311" s="1">
        <f>IF(C3310+1=Protocol!$V$21,0,C3310+1)</f>
        <v>5</v>
      </c>
      <c r="D3311" s="1">
        <f t="shared" si="119"/>
        <v>4</v>
      </c>
      <c r="E3311" s="1" t="str">
        <f>INDEX(Protocol[Mark],MATCH(C3311,Protocol[Step],0))</f>
        <v>4S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310010004</v>
      </c>
      <c r="H3311" s="134">
        <f>Systematic[[#This Row],[SampleVariableLabel]]+100*Systematic[[#This Row],[State]]</f>
        <v>310010504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310</v>
      </c>
      <c r="B3312" s="1">
        <f>IF(C3312=0,IF(B3311=Protocol!$V$20,1,B3311+1),B3311)</f>
        <v>1</v>
      </c>
      <c r="C3312" s="1">
        <f>IF(C3311+1=Protocol!$V$21,0,C3311+1)</f>
        <v>6</v>
      </c>
      <c r="D3312" s="1">
        <f t="shared" si="119"/>
        <v>5</v>
      </c>
      <c r="E3312" s="1" t="str">
        <f>INDEX(Protocol[Mark],MATCH(C3312,Protocol[Step],0))</f>
        <v>5U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310010005</v>
      </c>
      <c r="H3312" s="134">
        <f>Systematic[[#This Row],[SampleVariableLabel]]+100*Systematic[[#This Row],[State]]</f>
        <v>310010605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310</v>
      </c>
      <c r="B3313" s="1">
        <f>IF(C3313=0,IF(B3312=Protocol!$V$20,1,B3312+1),B3312)</f>
        <v>1</v>
      </c>
      <c r="C3313" s="1">
        <f>IF(C3312+1=Protocol!$V$21,0,C3312+1)</f>
        <v>7</v>
      </c>
      <c r="D3313" s="1">
        <f t="shared" si="119"/>
        <v>6</v>
      </c>
      <c r="E3313" s="1" t="str">
        <f>INDEX(Protocol[Mark],MATCH(C3313,Protocol[Step],0))</f>
        <v>6Rot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310010006</v>
      </c>
      <c r="H3313" s="134">
        <f>Systematic[[#This Row],[SampleVariableLabel]]+100*Systematic[[#This Row],[State]]</f>
        <v>310010706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311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1pfi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311010001</v>
      </c>
      <c r="H3314" s="134">
        <f>Systematic[[#This Row],[SampleVariableLabel]]+100*Systematic[[#This Row],[State]]</f>
        <v>311010001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311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1OctM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311010002</v>
      </c>
      <c r="H3315" s="134">
        <f>Systematic[[#This Row],[SampleVariableLabel]]+100*Systematic[[#This Row],[State]]</f>
        <v>311010102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311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2D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311010003</v>
      </c>
      <c r="H3316" s="134">
        <f>Systematic[[#This Row],[SampleVariableLabel]]+100*Systematic[[#This Row],[State]]</f>
        <v>311010203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311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2c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311010004</v>
      </c>
      <c r="H3317" s="134">
        <f>Systematic[[#This Row],[SampleVariableLabel]]+100*Systematic[[#This Row],[State]]</f>
        <v>311010304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311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3P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311010005</v>
      </c>
      <c r="H3318" s="134">
        <f>Systematic[[#This Row],[SampleVariableLabel]]+100*Systematic[[#This Row],[State]]</f>
        <v>311010405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311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4S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311010006</v>
      </c>
      <c r="H3319" s="134">
        <f>Systematic[[#This Row],[SampleVariableLabel]]+100*Systematic[[#This Row],[State]]</f>
        <v>311010506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311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5U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311010001</v>
      </c>
      <c r="H3320" s="134">
        <f>Systematic[[#This Row],[SampleVariableLabel]]+100*Systematic[[#This Row],[State]]</f>
        <v>311010601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311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6Rot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311010002</v>
      </c>
      <c r="H3321" s="134">
        <f>Systematic[[#This Row],[SampleVariableLabel]]+100*Systematic[[#This Row],[State]]</f>
        <v>311010702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312</v>
      </c>
      <c r="B3322" s="1">
        <f>IF(C3322=0,IF(B3321=Protocol!$V$20,1,B3321+1),B3321)</f>
        <v>1</v>
      </c>
      <c r="C3322" s="1">
        <f>IF(C3321+1=Protocol!$V$21,0,C3321+1)</f>
        <v>0</v>
      </c>
      <c r="D3322" s="1">
        <f t="shared" si="119"/>
        <v>3</v>
      </c>
      <c r="E3322" s="1" t="str">
        <f>INDEX(Protocol[Mark],MATCH(C3322,Protocol[Step],0))</f>
        <v>1pfi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312010003</v>
      </c>
      <c r="H3322" s="134">
        <f>Systematic[[#This Row],[SampleVariableLabel]]+100*Systematic[[#This Row],[State]]</f>
        <v>312010003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312</v>
      </c>
      <c r="B3323" s="1">
        <f>IF(C3323=0,IF(B3322=Protocol!$V$20,1,B3322+1),B3322)</f>
        <v>1</v>
      </c>
      <c r="C3323" s="1">
        <f>IF(C3322+1=Protocol!$V$21,0,C3322+1)</f>
        <v>1</v>
      </c>
      <c r="D3323" s="1">
        <f t="shared" si="119"/>
        <v>4</v>
      </c>
      <c r="E3323" s="1" t="str">
        <f>INDEX(Protocol[Mark],MATCH(C3323,Protocol[Step],0))</f>
        <v>1OctM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312010004</v>
      </c>
      <c r="H3323" s="134">
        <f>Systematic[[#This Row],[SampleVariableLabel]]+100*Systematic[[#This Row],[State]]</f>
        <v>312010104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312</v>
      </c>
      <c r="B3324" s="1">
        <f>IF(C3324=0,IF(B3323=Protocol!$V$20,1,B3323+1),B3323)</f>
        <v>1</v>
      </c>
      <c r="C3324" s="1">
        <f>IF(C3323+1=Protocol!$V$21,0,C3323+1)</f>
        <v>2</v>
      </c>
      <c r="D3324" s="1">
        <f t="shared" si="119"/>
        <v>5</v>
      </c>
      <c r="E3324" s="1" t="str">
        <f>INDEX(Protocol[Mark],MATCH(C3324,Protocol[Step],0))</f>
        <v>2D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312010005</v>
      </c>
      <c r="H3324" s="134">
        <f>Systematic[[#This Row],[SampleVariableLabel]]+100*Systematic[[#This Row],[State]]</f>
        <v>312010205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312</v>
      </c>
      <c r="B3325" s="1">
        <f>IF(C3325=0,IF(B3324=Protocol!$V$20,1,B3324+1),B3324)</f>
        <v>1</v>
      </c>
      <c r="C3325" s="1">
        <f>IF(C3324+1=Protocol!$V$21,0,C3324+1)</f>
        <v>3</v>
      </c>
      <c r="D3325" s="1">
        <f t="shared" si="119"/>
        <v>6</v>
      </c>
      <c r="E3325" s="1" t="str">
        <f>INDEX(Protocol[Mark],MATCH(C3325,Protocol[Step],0))</f>
        <v>2c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312010006</v>
      </c>
      <c r="H3325" s="134">
        <f>Systematic[[#This Row],[SampleVariableLabel]]+100*Systematic[[#This Row],[State]]</f>
        <v>312010306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312</v>
      </c>
      <c r="B3326" s="1">
        <f>IF(C3326=0,IF(B3325=Protocol!$V$20,1,B3325+1),B3325)</f>
        <v>1</v>
      </c>
      <c r="C3326" s="1">
        <f>IF(C3325+1=Protocol!$V$21,0,C3325+1)</f>
        <v>4</v>
      </c>
      <c r="D3326" s="1">
        <f t="shared" si="119"/>
        <v>1</v>
      </c>
      <c r="E3326" s="1" t="str">
        <f>INDEX(Protocol[Mark],MATCH(C3326,Protocol[Step],0))</f>
        <v>3P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312010001</v>
      </c>
      <c r="H3326" s="134">
        <f>Systematic[[#This Row],[SampleVariableLabel]]+100*Systematic[[#This Row],[State]]</f>
        <v>312010401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312</v>
      </c>
      <c r="B3327" s="1">
        <f>IF(C3327=0,IF(B3326=Protocol!$V$20,1,B3326+1),B3326)</f>
        <v>1</v>
      </c>
      <c r="C3327" s="1">
        <f>IF(C3326+1=Protocol!$V$21,0,C3326+1)</f>
        <v>5</v>
      </c>
      <c r="D3327" s="1">
        <f t="shared" si="119"/>
        <v>2</v>
      </c>
      <c r="E3327" s="1" t="str">
        <f>INDEX(Protocol[Mark],MATCH(C3327,Protocol[Step],0))</f>
        <v>4S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312010002</v>
      </c>
      <c r="H3327" s="134">
        <f>Systematic[[#This Row],[SampleVariableLabel]]+100*Systematic[[#This Row],[State]]</f>
        <v>312010502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312</v>
      </c>
      <c r="B3328" s="1">
        <f>IF(C3328=0,IF(B3327=Protocol!$V$20,1,B3327+1),B3327)</f>
        <v>1</v>
      </c>
      <c r="C3328" s="1">
        <f>IF(C3327+1=Protocol!$V$21,0,C3327+1)</f>
        <v>6</v>
      </c>
      <c r="D3328" s="1">
        <f t="shared" si="119"/>
        <v>3</v>
      </c>
      <c r="E3328" s="1" t="str">
        <f>INDEX(Protocol[Mark],MATCH(C3328,Protocol[Step],0))</f>
        <v>5U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312010003</v>
      </c>
      <c r="H3328" s="134">
        <f>Systematic[[#This Row],[SampleVariableLabel]]+100*Systematic[[#This Row],[State]]</f>
        <v>312010603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312</v>
      </c>
      <c r="B3329" s="1">
        <f>IF(C3329=0,IF(B3328=Protocol!$V$20,1,B3328+1),B3328)</f>
        <v>1</v>
      </c>
      <c r="C3329" s="1">
        <f>IF(C3328+1=Protocol!$V$21,0,C3328+1)</f>
        <v>7</v>
      </c>
      <c r="D3329" s="1">
        <f t="shared" si="119"/>
        <v>4</v>
      </c>
      <c r="E3329" s="1" t="str">
        <f>INDEX(Protocol[Mark],MATCH(C3329,Protocol[Step],0))</f>
        <v>6Rot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312010004</v>
      </c>
      <c r="H3329" s="134">
        <f>Systematic[[#This Row],[SampleVariableLabel]]+100*Systematic[[#This Row],[State]]</f>
        <v>312010704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313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1pfi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313010005</v>
      </c>
      <c r="H3330" s="134">
        <f>Systematic[[#This Row],[SampleVariableLabel]]+100*Systematic[[#This Row],[State]]</f>
        <v>313010005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313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1OctM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313010006</v>
      </c>
      <c r="H3331" s="134">
        <f>Systematic[[#This Row],[SampleVariableLabel]]+100*Systematic[[#This Row],[State]]</f>
        <v>313010106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313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313010001</v>
      </c>
      <c r="H3332" s="134">
        <f>Systematic[[#This Row],[SampleVariableLabel]]+100*Systematic[[#This Row],[State]]</f>
        <v>313010201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313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313010002</v>
      </c>
      <c r="H3333" s="134">
        <f>Systematic[[#This Row],[SampleVariableLabel]]+100*Systematic[[#This Row],[State]]</f>
        <v>313010302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313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3P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313010003</v>
      </c>
      <c r="H3334" s="134">
        <f>Systematic[[#This Row],[SampleVariableLabel]]+100*Systematic[[#This Row],[State]]</f>
        <v>313010403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313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4S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313010004</v>
      </c>
      <c r="H3335" s="134">
        <f>Systematic[[#This Row],[SampleVariableLabel]]+100*Systematic[[#This Row],[State]]</f>
        <v>313010504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313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5U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313010005</v>
      </c>
      <c r="H3336" s="134">
        <f>Systematic[[#This Row],[SampleVariableLabel]]+100*Systematic[[#This Row],[State]]</f>
        <v>313010605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313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6Rot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313010006</v>
      </c>
      <c r="H3337" s="134">
        <f>Systematic[[#This Row],[SampleVariableLabel]]+100*Systematic[[#This Row],[State]]</f>
        <v>313010706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314</v>
      </c>
      <c r="B3338" s="1">
        <f>IF(C3338=0,IF(B3337=Protocol!$V$20,1,B3337+1),B3337)</f>
        <v>1</v>
      </c>
      <c r="C3338" s="1">
        <f>IF(C3337+1=Protocol!$V$21,0,C3337+1)</f>
        <v>0</v>
      </c>
      <c r="D3338" s="1">
        <f t="shared" si="121"/>
        <v>1</v>
      </c>
      <c r="E3338" s="1" t="str">
        <f>INDEX(Protocol[Mark],MATCH(C3338,Protocol[Step],0))</f>
        <v>1pfi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314010001</v>
      </c>
      <c r="H3338" s="134">
        <f>Systematic[[#This Row],[SampleVariableLabel]]+100*Systematic[[#This Row],[State]]</f>
        <v>314010001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314</v>
      </c>
      <c r="B3339" s="1">
        <f>IF(C3339=0,IF(B3338=Protocol!$V$20,1,B3338+1),B3338)</f>
        <v>1</v>
      </c>
      <c r="C3339" s="1">
        <f>IF(C3338+1=Protocol!$V$21,0,C3338+1)</f>
        <v>1</v>
      </c>
      <c r="D3339" s="1">
        <f t="shared" si="121"/>
        <v>2</v>
      </c>
      <c r="E3339" s="1" t="str">
        <f>INDEX(Protocol[Mark],MATCH(C3339,Protocol[Step],0))</f>
        <v>1OctM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314010002</v>
      </c>
      <c r="H3339" s="134">
        <f>Systematic[[#This Row],[SampleVariableLabel]]+100*Systematic[[#This Row],[State]]</f>
        <v>314010102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314</v>
      </c>
      <c r="B3340" s="1">
        <f>IF(C3340=0,IF(B3339=Protocol!$V$20,1,B3339+1),B3339)</f>
        <v>1</v>
      </c>
      <c r="C3340" s="1">
        <f>IF(C3339+1=Protocol!$V$21,0,C3339+1)</f>
        <v>2</v>
      </c>
      <c r="D3340" s="1">
        <f t="shared" si="121"/>
        <v>3</v>
      </c>
      <c r="E3340" s="1" t="str">
        <f>INDEX(Protocol[Mark],MATCH(C3340,Protocol[Step],0))</f>
        <v>2D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314010003</v>
      </c>
      <c r="H3340" s="134">
        <f>Systematic[[#This Row],[SampleVariableLabel]]+100*Systematic[[#This Row],[State]]</f>
        <v>314010203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314</v>
      </c>
      <c r="B3341" s="1">
        <f>IF(C3341=0,IF(B3340=Protocol!$V$20,1,B3340+1),B3340)</f>
        <v>1</v>
      </c>
      <c r="C3341" s="1">
        <f>IF(C3340+1=Protocol!$V$21,0,C3340+1)</f>
        <v>3</v>
      </c>
      <c r="D3341" s="1">
        <f t="shared" si="121"/>
        <v>4</v>
      </c>
      <c r="E3341" s="1" t="str">
        <f>INDEX(Protocol[Mark],MATCH(C3341,Protocol[Step],0))</f>
        <v>2c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314010004</v>
      </c>
      <c r="H3341" s="134">
        <f>Systematic[[#This Row],[SampleVariableLabel]]+100*Systematic[[#This Row],[State]]</f>
        <v>314010304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314</v>
      </c>
      <c r="B3342" s="1">
        <f>IF(C3342=0,IF(B3341=Protocol!$V$20,1,B3341+1),B3341)</f>
        <v>1</v>
      </c>
      <c r="C3342" s="1">
        <f>IF(C3341+1=Protocol!$V$21,0,C3341+1)</f>
        <v>4</v>
      </c>
      <c r="D3342" s="1">
        <f t="shared" si="121"/>
        <v>5</v>
      </c>
      <c r="E3342" s="1" t="str">
        <f>INDEX(Protocol[Mark],MATCH(C3342,Protocol[Step],0))</f>
        <v>3P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314010005</v>
      </c>
      <c r="H3342" s="134">
        <f>Systematic[[#This Row],[SampleVariableLabel]]+100*Systematic[[#This Row],[State]]</f>
        <v>314010405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314</v>
      </c>
      <c r="B3343" s="1">
        <f>IF(C3343=0,IF(B3342=Protocol!$V$20,1,B3342+1),B3342)</f>
        <v>1</v>
      </c>
      <c r="C3343" s="1">
        <f>IF(C3342+1=Protocol!$V$21,0,C3342+1)</f>
        <v>5</v>
      </c>
      <c r="D3343" s="1">
        <f t="shared" si="121"/>
        <v>6</v>
      </c>
      <c r="E3343" s="1" t="str">
        <f>INDEX(Protocol[Mark],MATCH(C3343,Protocol[Step],0))</f>
        <v>4S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314010006</v>
      </c>
      <c r="H3343" s="134">
        <f>Systematic[[#This Row],[SampleVariableLabel]]+100*Systematic[[#This Row],[State]]</f>
        <v>314010506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314</v>
      </c>
      <c r="B3344" s="1">
        <f>IF(C3344=0,IF(B3343=Protocol!$V$20,1,B3343+1),B3343)</f>
        <v>1</v>
      </c>
      <c r="C3344" s="1">
        <f>IF(C3343+1=Protocol!$V$21,0,C3343+1)</f>
        <v>6</v>
      </c>
      <c r="D3344" s="1">
        <f t="shared" si="121"/>
        <v>1</v>
      </c>
      <c r="E3344" s="1" t="str">
        <f>INDEX(Protocol[Mark],MATCH(C3344,Protocol[Step],0))</f>
        <v>5U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314010001</v>
      </c>
      <c r="H3344" s="134">
        <f>Systematic[[#This Row],[SampleVariableLabel]]+100*Systematic[[#This Row],[State]]</f>
        <v>314010601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314</v>
      </c>
      <c r="B3345" s="1">
        <f>IF(C3345=0,IF(B3344=Protocol!$V$20,1,B3344+1),B3344)</f>
        <v>1</v>
      </c>
      <c r="C3345" s="1">
        <f>IF(C3344+1=Protocol!$V$21,0,C3344+1)</f>
        <v>7</v>
      </c>
      <c r="D3345" s="1">
        <f t="shared" si="121"/>
        <v>2</v>
      </c>
      <c r="E3345" s="1" t="str">
        <f>INDEX(Protocol[Mark],MATCH(C3345,Protocol[Step],0))</f>
        <v>6Rot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314010002</v>
      </c>
      <c r="H3345" s="134">
        <f>Systematic[[#This Row],[SampleVariableLabel]]+100*Systematic[[#This Row],[State]]</f>
        <v>314010702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315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1pfi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315010003</v>
      </c>
      <c r="H3346" s="134">
        <f>Systematic[[#This Row],[SampleVariableLabel]]+100*Systematic[[#This Row],[State]]</f>
        <v>315010003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315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1OctM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315010004</v>
      </c>
      <c r="H3347" s="134">
        <f>Systematic[[#This Row],[SampleVariableLabel]]+100*Systematic[[#This Row],[State]]</f>
        <v>315010104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315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2D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315010005</v>
      </c>
      <c r="H3348" s="134">
        <f>Systematic[[#This Row],[SampleVariableLabel]]+100*Systematic[[#This Row],[State]]</f>
        <v>315010205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315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2c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315010006</v>
      </c>
      <c r="H3349" s="134">
        <f>Systematic[[#This Row],[SampleVariableLabel]]+100*Systematic[[#This Row],[State]]</f>
        <v>315010306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315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3P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315010001</v>
      </c>
      <c r="H3350" s="134">
        <f>Systematic[[#This Row],[SampleVariableLabel]]+100*Systematic[[#This Row],[State]]</f>
        <v>315010401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315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4S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315010002</v>
      </c>
      <c r="H3351" s="134">
        <f>Systematic[[#This Row],[SampleVariableLabel]]+100*Systematic[[#This Row],[State]]</f>
        <v>315010502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315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5U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315010003</v>
      </c>
      <c r="H3352" s="134">
        <f>Systematic[[#This Row],[SampleVariableLabel]]+100*Systematic[[#This Row],[State]]</f>
        <v>315010603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315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6Rot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315010004</v>
      </c>
      <c r="H3353" s="134">
        <f>Systematic[[#This Row],[SampleVariableLabel]]+100*Systematic[[#This Row],[State]]</f>
        <v>315010704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316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316010005</v>
      </c>
      <c r="H3354" s="134">
        <f>Systematic[[#This Row],[SampleVariableLabel]]+100*Systematic[[#This Row],[State]]</f>
        <v>316010005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316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1OctM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316010006</v>
      </c>
      <c r="H3355" s="134">
        <f>Systematic[[#This Row],[SampleVariableLabel]]+100*Systematic[[#This Row],[State]]</f>
        <v>316010106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316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2D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316010001</v>
      </c>
      <c r="H3356" s="134">
        <f>Systematic[[#This Row],[SampleVariableLabel]]+100*Systematic[[#This Row],[State]]</f>
        <v>316010201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316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2c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316010002</v>
      </c>
      <c r="H3357" s="134">
        <f>Systematic[[#This Row],[SampleVariableLabel]]+100*Systematic[[#This Row],[State]]</f>
        <v>316010302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316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3P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316010003</v>
      </c>
      <c r="H3358" s="134">
        <f>Systematic[[#This Row],[SampleVariableLabel]]+100*Systematic[[#This Row],[State]]</f>
        <v>316010403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316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316010004</v>
      </c>
      <c r="H3359" s="134">
        <f>Systematic[[#This Row],[SampleVariableLabel]]+100*Systematic[[#This Row],[State]]</f>
        <v>316010504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316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5U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316010005</v>
      </c>
      <c r="H3360" s="134">
        <f>Systematic[[#This Row],[SampleVariableLabel]]+100*Systematic[[#This Row],[State]]</f>
        <v>316010605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316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6Rot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316010006</v>
      </c>
      <c r="H3361" s="134">
        <f>Systematic[[#This Row],[SampleVariableLabel]]+100*Systematic[[#This Row],[State]]</f>
        <v>316010706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317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1pfi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317010001</v>
      </c>
      <c r="H3362" s="134">
        <f>Systematic[[#This Row],[SampleVariableLabel]]+100*Systematic[[#This Row],[State]]</f>
        <v>317010001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317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1OctM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317010002</v>
      </c>
      <c r="H3363" s="134">
        <f>Systematic[[#This Row],[SampleVariableLabel]]+100*Systematic[[#This Row],[State]]</f>
        <v>317010102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317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2D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317010003</v>
      </c>
      <c r="H3364" s="134">
        <f>Systematic[[#This Row],[SampleVariableLabel]]+100*Systematic[[#This Row],[State]]</f>
        <v>317010203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317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2c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317010004</v>
      </c>
      <c r="H3365" s="134">
        <f>Systematic[[#This Row],[SampleVariableLabel]]+100*Systematic[[#This Row],[State]]</f>
        <v>317010304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317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3P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317010005</v>
      </c>
      <c r="H3366" s="134">
        <f>Systematic[[#This Row],[SampleVariableLabel]]+100*Systematic[[#This Row],[State]]</f>
        <v>317010405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317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4S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317010006</v>
      </c>
      <c r="H3367" s="134">
        <f>Systematic[[#This Row],[SampleVariableLabel]]+100*Systematic[[#This Row],[State]]</f>
        <v>317010506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317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5U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317010001</v>
      </c>
      <c r="H3368" s="134">
        <f>Systematic[[#This Row],[SampleVariableLabel]]+100*Systematic[[#This Row],[State]]</f>
        <v>317010601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317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6Rot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317010002</v>
      </c>
      <c r="H3369" s="134">
        <f>Systematic[[#This Row],[SampleVariableLabel]]+100*Systematic[[#This Row],[State]]</f>
        <v>317010702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318</v>
      </c>
      <c r="B3370" s="1">
        <f>IF(C3370=0,IF(B3369=Protocol!$V$20,1,B3369+1),B3369)</f>
        <v>1</v>
      </c>
      <c r="C3370" s="1">
        <f>IF(C3369+1=Protocol!$V$21,0,C3369+1)</f>
        <v>0</v>
      </c>
      <c r="D3370" s="1">
        <f t="shared" si="121"/>
        <v>3</v>
      </c>
      <c r="E3370" s="1" t="str">
        <f>INDEX(Protocol[Mark],MATCH(C3370,Protocol[Step],0))</f>
        <v>1pfi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318010003</v>
      </c>
      <c r="H3370" s="134">
        <f>Systematic[[#This Row],[SampleVariableLabel]]+100*Systematic[[#This Row],[State]]</f>
        <v>318010003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318</v>
      </c>
      <c r="B3371" s="1">
        <f>IF(C3371=0,IF(B3370=Protocol!$V$20,1,B3370+1),B3370)</f>
        <v>1</v>
      </c>
      <c r="C3371" s="1">
        <f>IF(C3370+1=Protocol!$V$21,0,C3370+1)</f>
        <v>1</v>
      </c>
      <c r="D3371" s="1">
        <f t="shared" si="121"/>
        <v>4</v>
      </c>
      <c r="E3371" s="1" t="str">
        <f>INDEX(Protocol[Mark],MATCH(C3371,Protocol[Step],0))</f>
        <v>1OctM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318010004</v>
      </c>
      <c r="H3371" s="134">
        <f>Systematic[[#This Row],[SampleVariableLabel]]+100*Systematic[[#This Row],[State]]</f>
        <v>318010104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318</v>
      </c>
      <c r="B3372" s="1">
        <f>IF(C3372=0,IF(B3371=Protocol!$V$20,1,B3371+1),B3371)</f>
        <v>1</v>
      </c>
      <c r="C3372" s="1">
        <f>IF(C3371+1=Protocol!$V$21,0,C3371+1)</f>
        <v>2</v>
      </c>
      <c r="D3372" s="1">
        <f t="shared" si="121"/>
        <v>5</v>
      </c>
      <c r="E3372" s="1" t="str">
        <f>INDEX(Protocol[Mark],MATCH(C3372,Protocol[Step],0))</f>
        <v>2D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318010005</v>
      </c>
      <c r="H3372" s="134">
        <f>Systematic[[#This Row],[SampleVariableLabel]]+100*Systematic[[#This Row],[State]]</f>
        <v>318010205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318</v>
      </c>
      <c r="B3373" s="1">
        <f>IF(C3373=0,IF(B3372=Protocol!$V$20,1,B3372+1),B3372)</f>
        <v>1</v>
      </c>
      <c r="C3373" s="1">
        <f>IF(C3372+1=Protocol!$V$21,0,C3372+1)</f>
        <v>3</v>
      </c>
      <c r="D3373" s="1">
        <f t="shared" si="121"/>
        <v>6</v>
      </c>
      <c r="E3373" s="1" t="str">
        <f>INDEX(Protocol[Mark],MATCH(C3373,Protocol[Step],0))</f>
        <v>2c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318010006</v>
      </c>
      <c r="H3373" s="134">
        <f>Systematic[[#This Row],[SampleVariableLabel]]+100*Systematic[[#This Row],[State]]</f>
        <v>318010306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318</v>
      </c>
      <c r="B3374" s="1">
        <f>IF(C3374=0,IF(B3373=Protocol!$V$20,1,B3373+1),B3373)</f>
        <v>1</v>
      </c>
      <c r="C3374" s="1">
        <f>IF(C3373+1=Protocol!$V$21,0,C3373+1)</f>
        <v>4</v>
      </c>
      <c r="D3374" s="1">
        <f t="shared" si="121"/>
        <v>1</v>
      </c>
      <c r="E3374" s="1" t="str">
        <f>INDEX(Protocol[Mark],MATCH(C3374,Protocol[Step],0))</f>
        <v>3P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318010001</v>
      </c>
      <c r="H3374" s="134">
        <f>Systematic[[#This Row],[SampleVariableLabel]]+100*Systematic[[#This Row],[State]]</f>
        <v>318010401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318</v>
      </c>
      <c r="B3375" s="1">
        <f>IF(C3375=0,IF(B3374=Protocol!$V$20,1,B3374+1),B3374)</f>
        <v>1</v>
      </c>
      <c r="C3375" s="1">
        <f>IF(C3374+1=Protocol!$V$21,0,C3374+1)</f>
        <v>5</v>
      </c>
      <c r="D3375" s="1">
        <f t="shared" si="121"/>
        <v>2</v>
      </c>
      <c r="E3375" s="1" t="str">
        <f>INDEX(Protocol[Mark],MATCH(C3375,Protocol[Step],0))</f>
        <v>4S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318010002</v>
      </c>
      <c r="H3375" s="134">
        <f>Systematic[[#This Row],[SampleVariableLabel]]+100*Systematic[[#This Row],[State]]</f>
        <v>318010502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318</v>
      </c>
      <c r="B3376" s="1">
        <f>IF(C3376=0,IF(B3375=Protocol!$V$20,1,B3375+1),B3375)</f>
        <v>1</v>
      </c>
      <c r="C3376" s="1">
        <f>IF(C3375+1=Protocol!$V$21,0,C3375+1)</f>
        <v>6</v>
      </c>
      <c r="D3376" s="1">
        <f t="shared" si="121"/>
        <v>3</v>
      </c>
      <c r="E3376" s="1" t="str">
        <f>INDEX(Protocol[Mark],MATCH(C3376,Protocol[Step],0))</f>
        <v>5U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318010003</v>
      </c>
      <c r="H3376" s="134">
        <f>Systematic[[#This Row],[SampleVariableLabel]]+100*Systematic[[#This Row],[State]]</f>
        <v>318010603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318</v>
      </c>
      <c r="B3377" s="1">
        <f>IF(C3377=0,IF(B3376=Protocol!$V$20,1,B3376+1),B3376)</f>
        <v>1</v>
      </c>
      <c r="C3377" s="1">
        <f>IF(C3376+1=Protocol!$V$21,0,C3376+1)</f>
        <v>7</v>
      </c>
      <c r="D3377" s="1">
        <f t="shared" si="121"/>
        <v>4</v>
      </c>
      <c r="E3377" s="1" t="str">
        <f>INDEX(Protocol[Mark],MATCH(C3377,Protocol[Step],0))</f>
        <v>6Rot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318010004</v>
      </c>
      <c r="H3377" s="134">
        <f>Systematic[[#This Row],[SampleVariableLabel]]+100*Systematic[[#This Row],[State]]</f>
        <v>318010704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319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1pfi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319010005</v>
      </c>
      <c r="H3378" s="134">
        <f>Systematic[[#This Row],[SampleVariableLabel]]+100*Systematic[[#This Row],[State]]</f>
        <v>319010005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319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1OctM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319010006</v>
      </c>
      <c r="H3379" s="134">
        <f>Systematic[[#This Row],[SampleVariableLabel]]+100*Systematic[[#This Row],[State]]</f>
        <v>319010106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319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2D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319010001</v>
      </c>
      <c r="H3380" s="134">
        <f>Systematic[[#This Row],[SampleVariableLabel]]+100*Systematic[[#This Row],[State]]</f>
        <v>319010201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319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2c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319010002</v>
      </c>
      <c r="H3381" s="134">
        <f>Systematic[[#This Row],[SampleVariableLabel]]+100*Systematic[[#This Row],[State]]</f>
        <v>319010302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319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3P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319010003</v>
      </c>
      <c r="H3382" s="134">
        <f>Systematic[[#This Row],[SampleVariableLabel]]+100*Systematic[[#This Row],[State]]</f>
        <v>319010403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319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4S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319010004</v>
      </c>
      <c r="H3383" s="134">
        <f>Systematic[[#This Row],[SampleVariableLabel]]+100*Systematic[[#This Row],[State]]</f>
        <v>319010504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319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5U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319010005</v>
      </c>
      <c r="H3384" s="134">
        <f>Systematic[[#This Row],[SampleVariableLabel]]+100*Systematic[[#This Row],[State]]</f>
        <v>319010605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319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6Rot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319010006</v>
      </c>
      <c r="H3385" s="134">
        <f>Systematic[[#This Row],[SampleVariableLabel]]+100*Systematic[[#This Row],[State]]</f>
        <v>319010706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320</v>
      </c>
      <c r="B3386" s="1">
        <f>IF(C3386=0,IF(B3385=Protocol!$V$20,1,B3385+1),B3385)</f>
        <v>1</v>
      </c>
      <c r="C3386" s="1">
        <f>IF(C3385+1=Protocol!$V$21,0,C3385+1)</f>
        <v>0</v>
      </c>
      <c r="D3386" s="1">
        <f t="shared" si="121"/>
        <v>1</v>
      </c>
      <c r="E3386" s="1" t="str">
        <f>INDEX(Protocol[Mark],MATCH(C3386,Protocol[Step],0))</f>
        <v>1pfi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320010001</v>
      </c>
      <c r="H3386" s="134">
        <f>Systematic[[#This Row],[SampleVariableLabel]]+100*Systematic[[#This Row],[State]]</f>
        <v>320010001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320</v>
      </c>
      <c r="B3387" s="1">
        <f>IF(C3387=0,IF(B3386=Protocol!$V$20,1,B3386+1),B3386)</f>
        <v>1</v>
      </c>
      <c r="C3387" s="1">
        <f>IF(C3386+1=Protocol!$V$21,0,C3386+1)</f>
        <v>1</v>
      </c>
      <c r="D3387" s="1">
        <f t="shared" si="121"/>
        <v>2</v>
      </c>
      <c r="E3387" s="1" t="str">
        <f>INDEX(Protocol[Mark],MATCH(C3387,Protocol[Step],0))</f>
        <v>1OctM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320010002</v>
      </c>
      <c r="H3387" s="134">
        <f>Systematic[[#This Row],[SampleVariableLabel]]+100*Systematic[[#This Row],[State]]</f>
        <v>320010102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320</v>
      </c>
      <c r="B3388" s="1">
        <f>IF(C3388=0,IF(B3387=Protocol!$V$20,1,B3387+1),B3387)</f>
        <v>1</v>
      </c>
      <c r="C3388" s="1">
        <f>IF(C3387+1=Protocol!$V$21,0,C3387+1)</f>
        <v>2</v>
      </c>
      <c r="D3388" s="1">
        <f t="shared" si="121"/>
        <v>3</v>
      </c>
      <c r="E3388" s="1" t="str">
        <f>INDEX(Protocol[Mark],MATCH(C3388,Protocol[Step],0))</f>
        <v>2D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320010003</v>
      </c>
      <c r="H3388" s="134">
        <f>Systematic[[#This Row],[SampleVariableLabel]]+100*Systematic[[#This Row],[State]]</f>
        <v>320010203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320</v>
      </c>
      <c r="B3389" s="1">
        <f>IF(C3389=0,IF(B3388=Protocol!$V$20,1,B3388+1),B3388)</f>
        <v>1</v>
      </c>
      <c r="C3389" s="1">
        <f>IF(C3388+1=Protocol!$V$21,0,C3388+1)</f>
        <v>3</v>
      </c>
      <c r="D3389" s="1">
        <f t="shared" si="121"/>
        <v>4</v>
      </c>
      <c r="E3389" s="1" t="str">
        <f>INDEX(Protocol[Mark],MATCH(C3389,Protocol[Step],0))</f>
        <v>2c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320010004</v>
      </c>
      <c r="H3389" s="134">
        <f>Systematic[[#This Row],[SampleVariableLabel]]+100*Systematic[[#This Row],[State]]</f>
        <v>320010304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320</v>
      </c>
      <c r="B3390" s="1">
        <f>IF(C3390=0,IF(B3389=Protocol!$V$20,1,B3389+1),B3389)</f>
        <v>1</v>
      </c>
      <c r="C3390" s="1">
        <f>IF(C3389+1=Protocol!$V$21,0,C3389+1)</f>
        <v>4</v>
      </c>
      <c r="D3390" s="1">
        <f t="shared" si="121"/>
        <v>5</v>
      </c>
      <c r="E3390" s="1" t="str">
        <f>INDEX(Protocol[Mark],MATCH(C3390,Protocol[Step],0))</f>
        <v>3P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320010005</v>
      </c>
      <c r="H3390" s="134">
        <f>Systematic[[#This Row],[SampleVariableLabel]]+100*Systematic[[#This Row],[State]]</f>
        <v>320010405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320</v>
      </c>
      <c r="B3391" s="1">
        <f>IF(C3391=0,IF(B3390=Protocol!$V$20,1,B3390+1),B3390)</f>
        <v>1</v>
      </c>
      <c r="C3391" s="1">
        <f>IF(C3390+1=Protocol!$V$21,0,C3390+1)</f>
        <v>5</v>
      </c>
      <c r="D3391" s="1">
        <f t="shared" si="121"/>
        <v>6</v>
      </c>
      <c r="E3391" s="1" t="str">
        <f>INDEX(Protocol[Mark],MATCH(C3391,Protocol[Step],0))</f>
        <v>4S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320010006</v>
      </c>
      <c r="H3391" s="134">
        <f>Systematic[[#This Row],[SampleVariableLabel]]+100*Systematic[[#This Row],[State]]</f>
        <v>320010506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320</v>
      </c>
      <c r="B3392" s="1">
        <f>IF(C3392=0,IF(B3391=Protocol!$V$20,1,B3391+1),B3391)</f>
        <v>1</v>
      </c>
      <c r="C3392" s="1">
        <f>IF(C3391+1=Protocol!$V$21,0,C3391+1)</f>
        <v>6</v>
      </c>
      <c r="D3392" s="1">
        <f t="shared" si="121"/>
        <v>1</v>
      </c>
      <c r="E3392" s="1" t="str">
        <f>INDEX(Protocol[Mark],MATCH(C3392,Protocol[Step],0))</f>
        <v>5U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320010001</v>
      </c>
      <c r="H3392" s="134">
        <f>Systematic[[#This Row],[SampleVariableLabel]]+100*Systematic[[#This Row],[State]]</f>
        <v>320010601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320</v>
      </c>
      <c r="B3393" s="1">
        <f>IF(C3393=0,IF(B3392=Protocol!$V$20,1,B3392+1),B3392)</f>
        <v>1</v>
      </c>
      <c r="C3393" s="1">
        <f>IF(C3392+1=Protocol!$V$21,0,C3392+1)</f>
        <v>7</v>
      </c>
      <c r="D3393" s="1">
        <f t="shared" si="121"/>
        <v>2</v>
      </c>
      <c r="E3393" s="1" t="str">
        <f>INDEX(Protocol[Mark],MATCH(C3393,Protocol[Step],0))</f>
        <v>6Rot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320010002</v>
      </c>
      <c r="H3393" s="134">
        <f>Systematic[[#This Row],[SampleVariableLabel]]+100*Systematic[[#This Row],[State]]</f>
        <v>320010702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321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1pfi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321010003</v>
      </c>
      <c r="H3394" s="134">
        <f>Systematic[[#This Row],[SampleVariableLabel]]+100*Systematic[[#This Row],[State]]</f>
        <v>321010003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321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1OctM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321010004</v>
      </c>
      <c r="H3395" s="134">
        <f>Systematic[[#This Row],[SampleVariableLabel]]+100*Systematic[[#This Row],[State]]</f>
        <v>321010104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321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2D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321010005</v>
      </c>
      <c r="H3396" s="134">
        <f>Systematic[[#This Row],[SampleVariableLabel]]+100*Systematic[[#This Row],[State]]</f>
        <v>321010205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321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2c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321010006</v>
      </c>
      <c r="H3397" s="134">
        <f>Systematic[[#This Row],[SampleVariableLabel]]+100*Systematic[[#This Row],[State]]</f>
        <v>321010306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321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3P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321010001</v>
      </c>
      <c r="H3398" s="134">
        <f>Systematic[[#This Row],[SampleVariableLabel]]+100*Systematic[[#This Row],[State]]</f>
        <v>321010401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321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4S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321010002</v>
      </c>
      <c r="H3399" s="134">
        <f>Systematic[[#This Row],[SampleVariableLabel]]+100*Systematic[[#This Row],[State]]</f>
        <v>321010502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321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5U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321010003</v>
      </c>
      <c r="H3400" s="134">
        <f>Systematic[[#This Row],[SampleVariableLabel]]+100*Systematic[[#This Row],[State]]</f>
        <v>321010603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321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6Rot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321010004</v>
      </c>
      <c r="H3401" s="134">
        <f>Systematic[[#This Row],[SampleVariableLabel]]+100*Systematic[[#This Row],[State]]</f>
        <v>321010704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322</v>
      </c>
      <c r="B3402" s="1">
        <f>IF(C3402=0,IF(B3401=Protocol!$V$20,1,B3401+1),B3401)</f>
        <v>1</v>
      </c>
      <c r="C3402" s="1">
        <f>IF(C3401+1=Protocol!$V$21,0,C3401+1)</f>
        <v>0</v>
      </c>
      <c r="D3402" s="1">
        <f t="shared" si="123"/>
        <v>5</v>
      </c>
      <c r="E3402" s="1" t="str">
        <f>INDEX(Protocol[Mark],MATCH(C3402,Protocol[Step],0))</f>
        <v>1pfi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322010005</v>
      </c>
      <c r="H3402" s="134">
        <f>Systematic[[#This Row],[SampleVariableLabel]]+100*Systematic[[#This Row],[State]]</f>
        <v>322010005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322</v>
      </c>
      <c r="B3403" s="1">
        <f>IF(C3403=0,IF(B3402=Protocol!$V$20,1,B3402+1),B3402)</f>
        <v>1</v>
      </c>
      <c r="C3403" s="1">
        <f>IF(C3402+1=Protocol!$V$21,0,C3402+1)</f>
        <v>1</v>
      </c>
      <c r="D3403" s="1">
        <f t="shared" si="123"/>
        <v>6</v>
      </c>
      <c r="E3403" s="1" t="str">
        <f>INDEX(Protocol[Mark],MATCH(C3403,Protocol[Step],0))</f>
        <v>1OctM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322010006</v>
      </c>
      <c r="H3403" s="134">
        <f>Systematic[[#This Row],[SampleVariableLabel]]+100*Systematic[[#This Row],[State]]</f>
        <v>322010106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322</v>
      </c>
      <c r="B3404" s="1">
        <f>IF(C3404=0,IF(B3403=Protocol!$V$20,1,B3403+1),B3403)</f>
        <v>1</v>
      </c>
      <c r="C3404" s="1">
        <f>IF(C3403+1=Protocol!$V$21,0,C3403+1)</f>
        <v>2</v>
      </c>
      <c r="D3404" s="1">
        <f t="shared" si="123"/>
        <v>1</v>
      </c>
      <c r="E3404" s="1" t="str">
        <f>INDEX(Protocol[Mark],MATCH(C3404,Protocol[Step],0))</f>
        <v>2D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322010001</v>
      </c>
      <c r="H3404" s="134">
        <f>Systematic[[#This Row],[SampleVariableLabel]]+100*Systematic[[#This Row],[State]]</f>
        <v>322010201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322</v>
      </c>
      <c r="B3405" s="1">
        <f>IF(C3405=0,IF(B3404=Protocol!$V$20,1,B3404+1),B3404)</f>
        <v>1</v>
      </c>
      <c r="C3405" s="1">
        <f>IF(C3404+1=Protocol!$V$21,0,C3404+1)</f>
        <v>3</v>
      </c>
      <c r="D3405" s="1">
        <f t="shared" si="123"/>
        <v>2</v>
      </c>
      <c r="E3405" s="1" t="str">
        <f>INDEX(Protocol[Mark],MATCH(C3405,Protocol[Step],0))</f>
        <v>2c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322010002</v>
      </c>
      <c r="H3405" s="134">
        <f>Systematic[[#This Row],[SampleVariableLabel]]+100*Systematic[[#This Row],[State]]</f>
        <v>322010302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322</v>
      </c>
      <c r="B3406" s="1">
        <f>IF(C3406=0,IF(B3405=Protocol!$V$20,1,B3405+1),B3405)</f>
        <v>1</v>
      </c>
      <c r="C3406" s="1">
        <f>IF(C3405+1=Protocol!$V$21,0,C3405+1)</f>
        <v>4</v>
      </c>
      <c r="D3406" s="1">
        <f t="shared" si="123"/>
        <v>3</v>
      </c>
      <c r="E3406" s="1" t="str">
        <f>INDEX(Protocol[Mark],MATCH(C3406,Protocol[Step],0))</f>
        <v>3P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322010003</v>
      </c>
      <c r="H3406" s="134">
        <f>Systematic[[#This Row],[SampleVariableLabel]]+100*Systematic[[#This Row],[State]]</f>
        <v>322010403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322</v>
      </c>
      <c r="B3407" s="1">
        <f>IF(C3407=0,IF(B3406=Protocol!$V$20,1,B3406+1),B3406)</f>
        <v>1</v>
      </c>
      <c r="C3407" s="1">
        <f>IF(C3406+1=Protocol!$V$21,0,C3406+1)</f>
        <v>5</v>
      </c>
      <c r="D3407" s="1">
        <f t="shared" si="123"/>
        <v>4</v>
      </c>
      <c r="E3407" s="1" t="str">
        <f>INDEX(Protocol[Mark],MATCH(C3407,Protocol[Step],0))</f>
        <v>4S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322010004</v>
      </c>
      <c r="H3407" s="134">
        <f>Systematic[[#This Row],[SampleVariableLabel]]+100*Systematic[[#This Row],[State]]</f>
        <v>322010504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322</v>
      </c>
      <c r="B3408" s="1">
        <f>IF(C3408=0,IF(B3407=Protocol!$V$20,1,B3407+1),B3407)</f>
        <v>1</v>
      </c>
      <c r="C3408" s="1">
        <f>IF(C3407+1=Protocol!$V$21,0,C3407+1)</f>
        <v>6</v>
      </c>
      <c r="D3408" s="1">
        <f t="shared" si="123"/>
        <v>5</v>
      </c>
      <c r="E3408" s="1" t="str">
        <f>INDEX(Protocol[Mark],MATCH(C3408,Protocol[Step],0))</f>
        <v>5U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322010005</v>
      </c>
      <c r="H3408" s="134">
        <f>Systematic[[#This Row],[SampleVariableLabel]]+100*Systematic[[#This Row],[State]]</f>
        <v>322010605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322</v>
      </c>
      <c r="B3409" s="1">
        <f>IF(C3409=0,IF(B3408=Protocol!$V$20,1,B3408+1),B3408)</f>
        <v>1</v>
      </c>
      <c r="C3409" s="1">
        <f>IF(C3408+1=Protocol!$V$21,0,C3408+1)</f>
        <v>7</v>
      </c>
      <c r="D3409" s="1">
        <f t="shared" si="123"/>
        <v>6</v>
      </c>
      <c r="E3409" s="1" t="str">
        <f>INDEX(Protocol[Mark],MATCH(C3409,Protocol[Step],0))</f>
        <v>6Rot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322010006</v>
      </c>
      <c r="H3409" s="134">
        <f>Systematic[[#This Row],[SampleVariableLabel]]+100*Systematic[[#This Row],[State]]</f>
        <v>322010706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323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1pfi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323010001</v>
      </c>
      <c r="H3410" s="134">
        <f>Systematic[[#This Row],[SampleVariableLabel]]+100*Systematic[[#This Row],[State]]</f>
        <v>323010001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323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1OctM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323010002</v>
      </c>
      <c r="H3411" s="134">
        <f>Systematic[[#This Row],[SampleVariableLabel]]+100*Systematic[[#This Row],[State]]</f>
        <v>323010102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323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2D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323010003</v>
      </c>
      <c r="H3412" s="134">
        <f>Systematic[[#This Row],[SampleVariableLabel]]+100*Systematic[[#This Row],[State]]</f>
        <v>323010203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323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2c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323010004</v>
      </c>
      <c r="H3413" s="134">
        <f>Systematic[[#This Row],[SampleVariableLabel]]+100*Systematic[[#This Row],[State]]</f>
        <v>323010304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323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3P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323010005</v>
      </c>
      <c r="H3414" s="134">
        <f>Systematic[[#This Row],[SampleVariableLabel]]+100*Systematic[[#This Row],[State]]</f>
        <v>323010405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323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4S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323010006</v>
      </c>
      <c r="H3415" s="134">
        <f>Systematic[[#This Row],[SampleVariableLabel]]+100*Systematic[[#This Row],[State]]</f>
        <v>323010506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323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5U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323010001</v>
      </c>
      <c r="H3416" s="134">
        <f>Systematic[[#This Row],[SampleVariableLabel]]+100*Systematic[[#This Row],[State]]</f>
        <v>323010601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323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6Rot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323010002</v>
      </c>
      <c r="H3417" s="134">
        <f>Systematic[[#This Row],[SampleVariableLabel]]+100*Systematic[[#This Row],[State]]</f>
        <v>323010702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324</v>
      </c>
      <c r="B3418" s="1">
        <f>IF(C3418=0,IF(B3417=Protocol!$V$20,1,B3417+1),B3417)</f>
        <v>1</v>
      </c>
      <c r="C3418" s="1">
        <f>IF(C3417+1=Protocol!$V$21,0,C3417+1)</f>
        <v>0</v>
      </c>
      <c r="D3418" s="1">
        <f t="shared" si="123"/>
        <v>3</v>
      </c>
      <c r="E3418" s="1" t="str">
        <f>INDEX(Protocol[Mark],MATCH(C3418,Protocol[Step],0))</f>
        <v>1pfi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324010003</v>
      </c>
      <c r="H3418" s="134">
        <f>Systematic[[#This Row],[SampleVariableLabel]]+100*Systematic[[#This Row],[State]]</f>
        <v>324010003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324</v>
      </c>
      <c r="B3419" s="1">
        <f>IF(C3419=0,IF(B3418=Protocol!$V$20,1,B3418+1),B3418)</f>
        <v>1</v>
      </c>
      <c r="C3419" s="1">
        <f>IF(C3418+1=Protocol!$V$21,0,C3418+1)</f>
        <v>1</v>
      </c>
      <c r="D3419" s="1">
        <f t="shared" si="123"/>
        <v>4</v>
      </c>
      <c r="E3419" s="1" t="str">
        <f>INDEX(Protocol[Mark],MATCH(C3419,Protocol[Step],0))</f>
        <v>1OctM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324010004</v>
      </c>
      <c r="H3419" s="134">
        <f>Systematic[[#This Row],[SampleVariableLabel]]+100*Systematic[[#This Row],[State]]</f>
        <v>324010104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324</v>
      </c>
      <c r="B3420" s="1">
        <f>IF(C3420=0,IF(B3419=Protocol!$V$20,1,B3419+1),B3419)</f>
        <v>1</v>
      </c>
      <c r="C3420" s="1">
        <f>IF(C3419+1=Protocol!$V$21,0,C3419+1)</f>
        <v>2</v>
      </c>
      <c r="D3420" s="1">
        <f t="shared" si="123"/>
        <v>5</v>
      </c>
      <c r="E3420" s="1" t="str">
        <f>INDEX(Protocol[Mark],MATCH(C3420,Protocol[Step],0))</f>
        <v>2D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324010005</v>
      </c>
      <c r="H3420" s="134">
        <f>Systematic[[#This Row],[SampleVariableLabel]]+100*Systematic[[#This Row],[State]]</f>
        <v>324010205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324</v>
      </c>
      <c r="B3421" s="1">
        <f>IF(C3421=0,IF(B3420=Protocol!$V$20,1,B3420+1),B3420)</f>
        <v>1</v>
      </c>
      <c r="C3421" s="1">
        <f>IF(C3420+1=Protocol!$V$21,0,C3420+1)</f>
        <v>3</v>
      </c>
      <c r="D3421" s="1">
        <f t="shared" si="123"/>
        <v>6</v>
      </c>
      <c r="E3421" s="1" t="str">
        <f>INDEX(Protocol[Mark],MATCH(C3421,Protocol[Step],0))</f>
        <v>2c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324010006</v>
      </c>
      <c r="H3421" s="134">
        <f>Systematic[[#This Row],[SampleVariableLabel]]+100*Systematic[[#This Row],[State]]</f>
        <v>324010306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324</v>
      </c>
      <c r="B3422" s="1">
        <f>IF(C3422=0,IF(B3421=Protocol!$V$20,1,B3421+1),B3421)</f>
        <v>1</v>
      </c>
      <c r="C3422" s="1">
        <f>IF(C3421+1=Protocol!$V$21,0,C3421+1)</f>
        <v>4</v>
      </c>
      <c r="D3422" s="1">
        <f t="shared" si="123"/>
        <v>1</v>
      </c>
      <c r="E3422" s="1" t="str">
        <f>INDEX(Protocol[Mark],MATCH(C3422,Protocol[Step],0))</f>
        <v>3P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324010001</v>
      </c>
      <c r="H3422" s="134">
        <f>Systematic[[#This Row],[SampleVariableLabel]]+100*Systematic[[#This Row],[State]]</f>
        <v>324010401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324</v>
      </c>
      <c r="B3423" s="1">
        <f>IF(C3423=0,IF(B3422=Protocol!$V$20,1,B3422+1),B3422)</f>
        <v>1</v>
      </c>
      <c r="C3423" s="1">
        <f>IF(C3422+1=Protocol!$V$21,0,C3422+1)</f>
        <v>5</v>
      </c>
      <c r="D3423" s="1">
        <f t="shared" si="123"/>
        <v>2</v>
      </c>
      <c r="E3423" s="1" t="str">
        <f>INDEX(Protocol[Mark],MATCH(C3423,Protocol[Step],0))</f>
        <v>4S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324010002</v>
      </c>
      <c r="H3423" s="134">
        <f>Systematic[[#This Row],[SampleVariableLabel]]+100*Systematic[[#This Row],[State]]</f>
        <v>324010502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324</v>
      </c>
      <c r="B3424" s="1">
        <f>IF(C3424=0,IF(B3423=Protocol!$V$20,1,B3423+1),B3423)</f>
        <v>1</v>
      </c>
      <c r="C3424" s="1">
        <f>IF(C3423+1=Protocol!$V$21,0,C3423+1)</f>
        <v>6</v>
      </c>
      <c r="D3424" s="1">
        <f t="shared" si="123"/>
        <v>3</v>
      </c>
      <c r="E3424" s="1" t="str">
        <f>INDEX(Protocol[Mark],MATCH(C3424,Protocol[Step],0))</f>
        <v>5U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324010003</v>
      </c>
      <c r="H3424" s="134">
        <f>Systematic[[#This Row],[SampleVariableLabel]]+100*Systematic[[#This Row],[State]]</f>
        <v>324010603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324</v>
      </c>
      <c r="B3425" s="1">
        <f>IF(C3425=0,IF(B3424=Protocol!$V$20,1,B3424+1),B3424)</f>
        <v>1</v>
      </c>
      <c r="C3425" s="1">
        <f>IF(C3424+1=Protocol!$V$21,0,C3424+1)</f>
        <v>7</v>
      </c>
      <c r="D3425" s="1">
        <f t="shared" si="123"/>
        <v>4</v>
      </c>
      <c r="E3425" s="1" t="str">
        <f>INDEX(Protocol[Mark],MATCH(C3425,Protocol[Step],0))</f>
        <v>6Rot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324010004</v>
      </c>
      <c r="H3425" s="134">
        <f>Systematic[[#This Row],[SampleVariableLabel]]+100*Systematic[[#This Row],[State]]</f>
        <v>324010704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325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1pfi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325010005</v>
      </c>
      <c r="H3426" s="134">
        <f>Systematic[[#This Row],[SampleVariableLabel]]+100*Systematic[[#This Row],[State]]</f>
        <v>325010005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325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1OctM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325010006</v>
      </c>
      <c r="H3427" s="134">
        <f>Systematic[[#This Row],[SampleVariableLabel]]+100*Systematic[[#This Row],[State]]</f>
        <v>325010106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325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2D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325010001</v>
      </c>
      <c r="H3428" s="134">
        <f>Systematic[[#This Row],[SampleVariableLabel]]+100*Systematic[[#This Row],[State]]</f>
        <v>325010201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325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2c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325010002</v>
      </c>
      <c r="H3429" s="134">
        <f>Systematic[[#This Row],[SampleVariableLabel]]+100*Systematic[[#This Row],[State]]</f>
        <v>325010302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325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3P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325010003</v>
      </c>
      <c r="H3430" s="134">
        <f>Systematic[[#This Row],[SampleVariableLabel]]+100*Systematic[[#This Row],[State]]</f>
        <v>325010403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325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4S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325010004</v>
      </c>
      <c r="H3431" s="134">
        <f>Systematic[[#This Row],[SampleVariableLabel]]+100*Systematic[[#This Row],[State]]</f>
        <v>325010504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325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5U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325010005</v>
      </c>
      <c r="H3432" s="134">
        <f>Systematic[[#This Row],[SampleVariableLabel]]+100*Systematic[[#This Row],[State]]</f>
        <v>325010605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325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6Rot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325010006</v>
      </c>
      <c r="H3433" s="134">
        <f>Systematic[[#This Row],[SampleVariableLabel]]+100*Systematic[[#This Row],[State]]</f>
        <v>325010706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326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1pfi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326010001</v>
      </c>
      <c r="H3434" s="134">
        <f>Systematic[[#This Row],[SampleVariableLabel]]+100*Systematic[[#This Row],[State]]</f>
        <v>326010001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326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1OctM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326010002</v>
      </c>
      <c r="H3435" s="134">
        <f>Systematic[[#This Row],[SampleVariableLabel]]+100*Systematic[[#This Row],[State]]</f>
        <v>326010102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326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326010003</v>
      </c>
      <c r="H3436" s="134">
        <f>Systematic[[#This Row],[SampleVariableLabel]]+100*Systematic[[#This Row],[State]]</f>
        <v>326010203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326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326010004</v>
      </c>
      <c r="H3437" s="134">
        <f>Systematic[[#This Row],[SampleVariableLabel]]+100*Systematic[[#This Row],[State]]</f>
        <v>326010304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326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3P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326010005</v>
      </c>
      <c r="H3438" s="134">
        <f>Systematic[[#This Row],[SampleVariableLabel]]+100*Systematic[[#This Row],[State]]</f>
        <v>326010405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326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4S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326010006</v>
      </c>
      <c r="H3439" s="134">
        <f>Systematic[[#This Row],[SampleVariableLabel]]+100*Systematic[[#This Row],[State]]</f>
        <v>326010506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326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5U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326010001</v>
      </c>
      <c r="H3440" s="134">
        <f>Systematic[[#This Row],[SampleVariableLabel]]+100*Systematic[[#This Row],[State]]</f>
        <v>326010601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326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6Rot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326010002</v>
      </c>
      <c r="H3441" s="134">
        <f>Systematic[[#This Row],[SampleVariableLabel]]+100*Systematic[[#This Row],[State]]</f>
        <v>326010702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327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1pfi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327010003</v>
      </c>
      <c r="H3442" s="134">
        <f>Systematic[[#This Row],[SampleVariableLabel]]+100*Systematic[[#This Row],[State]]</f>
        <v>327010003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327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1OctM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327010004</v>
      </c>
      <c r="H3443" s="134">
        <f>Systematic[[#This Row],[SampleVariableLabel]]+100*Systematic[[#This Row],[State]]</f>
        <v>327010104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327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2D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327010005</v>
      </c>
      <c r="H3444" s="134">
        <f>Systematic[[#This Row],[SampleVariableLabel]]+100*Systematic[[#This Row],[State]]</f>
        <v>327010205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327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2c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327010006</v>
      </c>
      <c r="H3445" s="134">
        <f>Systematic[[#This Row],[SampleVariableLabel]]+100*Systematic[[#This Row],[State]]</f>
        <v>327010306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327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3P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327010001</v>
      </c>
      <c r="H3446" s="134">
        <f>Systematic[[#This Row],[SampleVariableLabel]]+100*Systematic[[#This Row],[State]]</f>
        <v>327010401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327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4S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327010002</v>
      </c>
      <c r="H3447" s="134">
        <f>Systematic[[#This Row],[SampleVariableLabel]]+100*Systematic[[#This Row],[State]]</f>
        <v>327010502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327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5U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327010003</v>
      </c>
      <c r="H3448" s="134">
        <f>Systematic[[#This Row],[SampleVariableLabel]]+100*Systematic[[#This Row],[State]]</f>
        <v>327010603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327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6Rot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327010004</v>
      </c>
      <c r="H3449" s="134">
        <f>Systematic[[#This Row],[SampleVariableLabel]]+100*Systematic[[#This Row],[State]]</f>
        <v>327010704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328</v>
      </c>
      <c r="B3450" s="1">
        <f>IF(C3450=0,IF(B3449=Protocol!$V$20,1,B3449+1),B3449)</f>
        <v>1</v>
      </c>
      <c r="C3450" s="1">
        <f>IF(C3449+1=Protocol!$V$21,0,C3449+1)</f>
        <v>0</v>
      </c>
      <c r="D3450" s="1">
        <f t="shared" si="123"/>
        <v>5</v>
      </c>
      <c r="E3450" s="1" t="str">
        <f>INDEX(Protocol[Mark],MATCH(C3450,Protocol[Step],0))</f>
        <v>1pfi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328010005</v>
      </c>
      <c r="H3450" s="134">
        <f>Systematic[[#This Row],[SampleVariableLabel]]+100*Systematic[[#This Row],[State]]</f>
        <v>328010005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328</v>
      </c>
      <c r="B3451" s="1">
        <f>IF(C3451=0,IF(B3450=Protocol!$V$20,1,B3450+1),B3450)</f>
        <v>1</v>
      </c>
      <c r="C3451" s="1">
        <f>IF(C3450+1=Protocol!$V$21,0,C3450+1)</f>
        <v>1</v>
      </c>
      <c r="D3451" s="1">
        <f t="shared" si="123"/>
        <v>6</v>
      </c>
      <c r="E3451" s="1" t="str">
        <f>INDEX(Protocol[Mark],MATCH(C3451,Protocol[Step],0))</f>
        <v>1OctM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328010006</v>
      </c>
      <c r="H3451" s="134">
        <f>Systematic[[#This Row],[SampleVariableLabel]]+100*Systematic[[#This Row],[State]]</f>
        <v>328010106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328</v>
      </c>
      <c r="B3452" s="1">
        <f>IF(C3452=0,IF(B3451=Protocol!$V$20,1,B3451+1),B3451)</f>
        <v>1</v>
      </c>
      <c r="C3452" s="1">
        <f>IF(C3451+1=Protocol!$V$21,0,C3451+1)</f>
        <v>2</v>
      </c>
      <c r="D3452" s="1">
        <f t="shared" si="123"/>
        <v>1</v>
      </c>
      <c r="E3452" s="1" t="str">
        <f>INDEX(Protocol[Mark],MATCH(C3452,Protocol[Step],0))</f>
        <v>2D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328010001</v>
      </c>
      <c r="H3452" s="134">
        <f>Systematic[[#This Row],[SampleVariableLabel]]+100*Systematic[[#This Row],[State]]</f>
        <v>328010201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328</v>
      </c>
      <c r="B3453" s="1">
        <f>IF(C3453=0,IF(B3452=Protocol!$V$20,1,B3452+1),B3452)</f>
        <v>1</v>
      </c>
      <c r="C3453" s="1">
        <f>IF(C3452+1=Protocol!$V$21,0,C3452+1)</f>
        <v>3</v>
      </c>
      <c r="D3453" s="1">
        <f t="shared" si="123"/>
        <v>2</v>
      </c>
      <c r="E3453" s="1" t="str">
        <f>INDEX(Protocol[Mark],MATCH(C3453,Protocol[Step],0))</f>
        <v>2c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328010002</v>
      </c>
      <c r="H3453" s="134">
        <f>Systematic[[#This Row],[SampleVariableLabel]]+100*Systematic[[#This Row],[State]]</f>
        <v>328010302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328</v>
      </c>
      <c r="B3454" s="1">
        <f>IF(C3454=0,IF(B3453=Protocol!$V$20,1,B3453+1),B3453)</f>
        <v>1</v>
      </c>
      <c r="C3454" s="1">
        <f>IF(C3453+1=Protocol!$V$21,0,C3453+1)</f>
        <v>4</v>
      </c>
      <c r="D3454" s="1">
        <f t="shared" si="123"/>
        <v>3</v>
      </c>
      <c r="E3454" s="1" t="str">
        <f>INDEX(Protocol[Mark],MATCH(C3454,Protocol[Step],0))</f>
        <v>3P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328010003</v>
      </c>
      <c r="H3454" s="134">
        <f>Systematic[[#This Row],[SampleVariableLabel]]+100*Systematic[[#This Row],[State]]</f>
        <v>328010403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328</v>
      </c>
      <c r="B3455" s="1">
        <f>IF(C3455=0,IF(B3454=Protocol!$V$20,1,B3454+1),B3454)</f>
        <v>1</v>
      </c>
      <c r="C3455" s="1">
        <f>IF(C3454+1=Protocol!$V$21,0,C3454+1)</f>
        <v>5</v>
      </c>
      <c r="D3455" s="1">
        <f t="shared" si="123"/>
        <v>4</v>
      </c>
      <c r="E3455" s="1" t="str">
        <f>INDEX(Protocol[Mark],MATCH(C3455,Protocol[Step],0))</f>
        <v>4S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328010004</v>
      </c>
      <c r="H3455" s="134">
        <f>Systematic[[#This Row],[SampleVariableLabel]]+100*Systematic[[#This Row],[State]]</f>
        <v>328010504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328</v>
      </c>
      <c r="B3456" s="1">
        <f>IF(C3456=0,IF(B3455=Protocol!$V$20,1,B3455+1),B3455)</f>
        <v>1</v>
      </c>
      <c r="C3456" s="1">
        <f>IF(C3455+1=Protocol!$V$21,0,C3455+1)</f>
        <v>6</v>
      </c>
      <c r="D3456" s="1">
        <f t="shared" si="123"/>
        <v>5</v>
      </c>
      <c r="E3456" s="1" t="str">
        <f>INDEX(Protocol[Mark],MATCH(C3456,Protocol[Step],0))</f>
        <v>5U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328010005</v>
      </c>
      <c r="H3456" s="134">
        <f>Systematic[[#This Row],[SampleVariableLabel]]+100*Systematic[[#This Row],[State]]</f>
        <v>328010605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328</v>
      </c>
      <c r="B3457" s="1">
        <f>IF(C3457=0,IF(B3456=Protocol!$V$20,1,B3456+1),B3456)</f>
        <v>1</v>
      </c>
      <c r="C3457" s="1">
        <f>IF(C3456+1=Protocol!$V$21,0,C3456+1)</f>
        <v>7</v>
      </c>
      <c r="D3457" s="1">
        <f t="shared" si="123"/>
        <v>6</v>
      </c>
      <c r="E3457" s="1" t="str">
        <f>INDEX(Protocol[Mark],MATCH(C3457,Protocol[Step],0))</f>
        <v>6Rot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328010006</v>
      </c>
      <c r="H3457" s="134">
        <f>Systematic[[#This Row],[SampleVariableLabel]]+100*Systematic[[#This Row],[State]]</f>
        <v>328010706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329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1pfi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329010001</v>
      </c>
      <c r="H3458" s="134">
        <f>Systematic[[#This Row],[SampleVariableLabel]]+100*Systematic[[#This Row],[State]]</f>
        <v>329010001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329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1OctM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329010002</v>
      </c>
      <c r="H3459" s="134">
        <f>Systematic[[#This Row],[SampleVariableLabel]]+100*Systematic[[#This Row],[State]]</f>
        <v>329010102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329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2D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329010003</v>
      </c>
      <c r="H3460" s="134">
        <f>Systematic[[#This Row],[SampleVariableLabel]]+100*Systematic[[#This Row],[State]]</f>
        <v>329010203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329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2c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329010004</v>
      </c>
      <c r="H3461" s="134">
        <f>Systematic[[#This Row],[SampleVariableLabel]]+100*Systematic[[#This Row],[State]]</f>
        <v>329010304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329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3P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329010005</v>
      </c>
      <c r="H3462" s="134">
        <f>Systematic[[#This Row],[SampleVariableLabel]]+100*Systematic[[#This Row],[State]]</f>
        <v>329010405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329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4S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329010006</v>
      </c>
      <c r="H3463" s="134">
        <f>Systematic[[#This Row],[SampleVariableLabel]]+100*Systematic[[#This Row],[State]]</f>
        <v>329010506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329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5U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329010001</v>
      </c>
      <c r="H3464" s="134">
        <f>Systematic[[#This Row],[SampleVariableLabel]]+100*Systematic[[#This Row],[State]]</f>
        <v>329010601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329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6Rot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329010002</v>
      </c>
      <c r="H3465" s="134">
        <f>Systematic[[#This Row],[SampleVariableLabel]]+100*Systematic[[#This Row],[State]]</f>
        <v>329010702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330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1pfi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330010003</v>
      </c>
      <c r="H3466" s="134">
        <f>Systematic[[#This Row],[SampleVariableLabel]]+100*Systematic[[#This Row],[State]]</f>
        <v>330010003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330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1OctM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330010004</v>
      </c>
      <c r="H3467" s="134">
        <f>Systematic[[#This Row],[SampleVariableLabel]]+100*Systematic[[#This Row],[State]]</f>
        <v>330010104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330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2D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330010005</v>
      </c>
      <c r="H3468" s="134">
        <f>Systematic[[#This Row],[SampleVariableLabel]]+100*Systematic[[#This Row],[State]]</f>
        <v>330010205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330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2c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330010006</v>
      </c>
      <c r="H3469" s="134">
        <f>Systematic[[#This Row],[SampleVariableLabel]]+100*Systematic[[#This Row],[State]]</f>
        <v>330010306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330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3P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330010001</v>
      </c>
      <c r="H3470" s="134">
        <f>Systematic[[#This Row],[SampleVariableLabel]]+100*Systematic[[#This Row],[State]]</f>
        <v>330010401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330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4S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330010002</v>
      </c>
      <c r="H3471" s="134">
        <f>Systematic[[#This Row],[SampleVariableLabel]]+100*Systematic[[#This Row],[State]]</f>
        <v>330010502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330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5U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330010003</v>
      </c>
      <c r="H3472" s="134">
        <f>Systematic[[#This Row],[SampleVariableLabel]]+100*Systematic[[#This Row],[State]]</f>
        <v>330010603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330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6Rot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330010004</v>
      </c>
      <c r="H3473" s="134">
        <f>Systematic[[#This Row],[SampleVariableLabel]]+100*Systematic[[#This Row],[State]]</f>
        <v>330010704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331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1pfi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331010005</v>
      </c>
      <c r="H3474" s="134">
        <f>Systematic[[#This Row],[SampleVariableLabel]]+100*Systematic[[#This Row],[State]]</f>
        <v>331010005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331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1OctM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331010006</v>
      </c>
      <c r="H3475" s="134">
        <f>Systematic[[#This Row],[SampleVariableLabel]]+100*Systematic[[#This Row],[State]]</f>
        <v>331010106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331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331010001</v>
      </c>
      <c r="H3476" s="134">
        <f>Systematic[[#This Row],[SampleVariableLabel]]+100*Systematic[[#This Row],[State]]</f>
        <v>331010201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331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2c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331010002</v>
      </c>
      <c r="H3477" s="134">
        <f>Systematic[[#This Row],[SampleVariableLabel]]+100*Systematic[[#This Row],[State]]</f>
        <v>331010302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331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3P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331010003</v>
      </c>
      <c r="H3478" s="134">
        <f>Systematic[[#This Row],[SampleVariableLabel]]+100*Systematic[[#This Row],[State]]</f>
        <v>331010403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331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331010004</v>
      </c>
      <c r="H3479" s="134">
        <f>Systematic[[#This Row],[SampleVariableLabel]]+100*Systematic[[#This Row],[State]]</f>
        <v>331010504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331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5U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331010005</v>
      </c>
      <c r="H3480" s="134">
        <f>Systematic[[#This Row],[SampleVariableLabel]]+100*Systematic[[#This Row],[State]]</f>
        <v>331010605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331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6Rot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331010006</v>
      </c>
      <c r="H3481" s="134">
        <f>Systematic[[#This Row],[SampleVariableLabel]]+100*Systematic[[#This Row],[State]]</f>
        <v>331010706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332</v>
      </c>
      <c r="B3482" s="1">
        <f>IF(C3482=0,IF(B3481=Protocol!$V$20,1,B3481+1),B3481)</f>
        <v>1</v>
      </c>
      <c r="C3482" s="1">
        <f>IF(C3481+1=Protocol!$V$21,0,C3481+1)</f>
        <v>0</v>
      </c>
      <c r="D3482" s="1">
        <f t="shared" si="125"/>
        <v>1</v>
      </c>
      <c r="E3482" s="1" t="str">
        <f>INDEX(Protocol[Mark],MATCH(C3482,Protocol[Step],0))</f>
        <v>1pfi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332010001</v>
      </c>
      <c r="H3482" s="134">
        <f>Systematic[[#This Row],[SampleVariableLabel]]+100*Systematic[[#This Row],[State]]</f>
        <v>332010001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332</v>
      </c>
      <c r="B3483" s="1">
        <f>IF(C3483=0,IF(B3482=Protocol!$V$20,1,B3482+1),B3482)</f>
        <v>1</v>
      </c>
      <c r="C3483" s="1">
        <f>IF(C3482+1=Protocol!$V$21,0,C3482+1)</f>
        <v>1</v>
      </c>
      <c r="D3483" s="1">
        <f t="shared" si="125"/>
        <v>2</v>
      </c>
      <c r="E3483" s="1" t="str">
        <f>INDEX(Protocol[Mark],MATCH(C3483,Protocol[Step],0))</f>
        <v>1OctM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332010002</v>
      </c>
      <c r="H3483" s="134">
        <f>Systematic[[#This Row],[SampleVariableLabel]]+100*Systematic[[#This Row],[State]]</f>
        <v>332010102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332</v>
      </c>
      <c r="B3484" s="1">
        <f>IF(C3484=0,IF(B3483=Protocol!$V$20,1,B3483+1),B3483)</f>
        <v>1</v>
      </c>
      <c r="C3484" s="1">
        <f>IF(C3483+1=Protocol!$V$21,0,C3483+1)</f>
        <v>2</v>
      </c>
      <c r="D3484" s="1">
        <f t="shared" si="125"/>
        <v>3</v>
      </c>
      <c r="E3484" s="1" t="str">
        <f>INDEX(Protocol[Mark],MATCH(C3484,Protocol[Step],0))</f>
        <v>2D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332010003</v>
      </c>
      <c r="H3484" s="134">
        <f>Systematic[[#This Row],[SampleVariableLabel]]+100*Systematic[[#This Row],[State]]</f>
        <v>332010203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332</v>
      </c>
      <c r="B3485" s="1">
        <f>IF(C3485=0,IF(B3484=Protocol!$V$20,1,B3484+1),B3484)</f>
        <v>1</v>
      </c>
      <c r="C3485" s="1">
        <f>IF(C3484+1=Protocol!$V$21,0,C3484+1)</f>
        <v>3</v>
      </c>
      <c r="D3485" s="1">
        <f t="shared" si="125"/>
        <v>4</v>
      </c>
      <c r="E3485" s="1" t="str">
        <f>INDEX(Protocol[Mark],MATCH(C3485,Protocol[Step],0))</f>
        <v>2c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332010004</v>
      </c>
      <c r="H3485" s="134">
        <f>Systematic[[#This Row],[SampleVariableLabel]]+100*Systematic[[#This Row],[State]]</f>
        <v>332010304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332</v>
      </c>
      <c r="B3486" s="1">
        <f>IF(C3486=0,IF(B3485=Protocol!$V$20,1,B3485+1),B3485)</f>
        <v>1</v>
      </c>
      <c r="C3486" s="1">
        <f>IF(C3485+1=Protocol!$V$21,0,C3485+1)</f>
        <v>4</v>
      </c>
      <c r="D3486" s="1">
        <f t="shared" si="125"/>
        <v>5</v>
      </c>
      <c r="E3486" s="1" t="str">
        <f>INDEX(Protocol[Mark],MATCH(C3486,Protocol[Step],0))</f>
        <v>3P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332010005</v>
      </c>
      <c r="H3486" s="134">
        <f>Systematic[[#This Row],[SampleVariableLabel]]+100*Systematic[[#This Row],[State]]</f>
        <v>332010405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332</v>
      </c>
      <c r="B3487" s="1">
        <f>IF(C3487=0,IF(B3486=Protocol!$V$20,1,B3486+1),B3486)</f>
        <v>1</v>
      </c>
      <c r="C3487" s="1">
        <f>IF(C3486+1=Protocol!$V$21,0,C3486+1)</f>
        <v>5</v>
      </c>
      <c r="D3487" s="1">
        <f t="shared" si="125"/>
        <v>6</v>
      </c>
      <c r="E3487" s="1" t="str">
        <f>INDEX(Protocol[Mark],MATCH(C3487,Protocol[Step],0))</f>
        <v>4S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332010006</v>
      </c>
      <c r="H3487" s="134">
        <f>Systematic[[#This Row],[SampleVariableLabel]]+100*Systematic[[#This Row],[State]]</f>
        <v>332010506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332</v>
      </c>
      <c r="B3488" s="1">
        <f>IF(C3488=0,IF(B3487=Protocol!$V$20,1,B3487+1),B3487)</f>
        <v>1</v>
      </c>
      <c r="C3488" s="1">
        <f>IF(C3487+1=Protocol!$V$21,0,C3487+1)</f>
        <v>6</v>
      </c>
      <c r="D3488" s="1">
        <f t="shared" si="125"/>
        <v>1</v>
      </c>
      <c r="E3488" s="1" t="str">
        <f>INDEX(Protocol[Mark],MATCH(C3488,Protocol[Step],0))</f>
        <v>5U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332010001</v>
      </c>
      <c r="H3488" s="134">
        <f>Systematic[[#This Row],[SampleVariableLabel]]+100*Systematic[[#This Row],[State]]</f>
        <v>332010601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332</v>
      </c>
      <c r="B3489" s="1">
        <f>IF(C3489=0,IF(B3488=Protocol!$V$20,1,B3488+1),B3488)</f>
        <v>1</v>
      </c>
      <c r="C3489" s="1">
        <f>IF(C3488+1=Protocol!$V$21,0,C3488+1)</f>
        <v>7</v>
      </c>
      <c r="D3489" s="1">
        <f t="shared" si="125"/>
        <v>2</v>
      </c>
      <c r="E3489" s="1" t="str">
        <f>INDEX(Protocol[Mark],MATCH(C3489,Protocol[Step],0))</f>
        <v>6Rot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332010002</v>
      </c>
      <c r="H3489" s="134">
        <f>Systematic[[#This Row],[SampleVariableLabel]]+100*Systematic[[#This Row],[State]]</f>
        <v>332010702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333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1pfi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333010003</v>
      </c>
      <c r="H3490" s="134">
        <f>Systematic[[#This Row],[SampleVariableLabel]]+100*Systematic[[#This Row],[State]]</f>
        <v>333010003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333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1OctM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333010004</v>
      </c>
      <c r="H3491" s="134">
        <f>Systematic[[#This Row],[SampleVariableLabel]]+100*Systematic[[#This Row],[State]]</f>
        <v>333010104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333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2D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333010005</v>
      </c>
      <c r="H3492" s="134">
        <f>Systematic[[#This Row],[SampleVariableLabel]]+100*Systematic[[#This Row],[State]]</f>
        <v>333010205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333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2c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333010006</v>
      </c>
      <c r="H3493" s="134">
        <f>Systematic[[#This Row],[SampleVariableLabel]]+100*Systematic[[#This Row],[State]]</f>
        <v>333010306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333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3P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333010001</v>
      </c>
      <c r="H3494" s="134">
        <f>Systematic[[#This Row],[SampleVariableLabel]]+100*Systematic[[#This Row],[State]]</f>
        <v>333010401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333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4S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333010002</v>
      </c>
      <c r="H3495" s="134">
        <f>Systematic[[#This Row],[SampleVariableLabel]]+100*Systematic[[#This Row],[State]]</f>
        <v>333010502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333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5U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333010003</v>
      </c>
      <c r="H3496" s="134">
        <f>Systematic[[#This Row],[SampleVariableLabel]]+100*Systematic[[#This Row],[State]]</f>
        <v>333010603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333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6Rot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333010004</v>
      </c>
      <c r="H3497" s="134">
        <f>Systematic[[#This Row],[SampleVariableLabel]]+100*Systematic[[#This Row],[State]]</f>
        <v>333010704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334</v>
      </c>
      <c r="B3498" s="1">
        <f>IF(C3498=0,IF(B3497=Protocol!$V$20,1,B3497+1),B3497)</f>
        <v>1</v>
      </c>
      <c r="C3498" s="1">
        <f>IF(C3497+1=Protocol!$V$21,0,C3497+1)</f>
        <v>0</v>
      </c>
      <c r="D3498" s="1">
        <f t="shared" si="125"/>
        <v>5</v>
      </c>
      <c r="E3498" s="1" t="str">
        <f>INDEX(Protocol[Mark],MATCH(C3498,Protocol[Step],0))</f>
        <v>1pfi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334010005</v>
      </c>
      <c r="H3498" s="134">
        <f>Systematic[[#This Row],[SampleVariableLabel]]+100*Systematic[[#This Row],[State]]</f>
        <v>334010005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334</v>
      </c>
      <c r="B3499" s="1">
        <f>IF(C3499=0,IF(B3498=Protocol!$V$20,1,B3498+1),B3498)</f>
        <v>1</v>
      </c>
      <c r="C3499" s="1">
        <f>IF(C3498+1=Protocol!$V$21,0,C3498+1)</f>
        <v>1</v>
      </c>
      <c r="D3499" s="1">
        <f t="shared" si="125"/>
        <v>6</v>
      </c>
      <c r="E3499" s="1" t="str">
        <f>INDEX(Protocol[Mark],MATCH(C3499,Protocol[Step],0))</f>
        <v>1OctM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334010006</v>
      </c>
      <c r="H3499" s="134">
        <f>Systematic[[#This Row],[SampleVariableLabel]]+100*Systematic[[#This Row],[State]]</f>
        <v>334010106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334</v>
      </c>
      <c r="B3500" s="1">
        <f>IF(C3500=0,IF(B3499=Protocol!$V$20,1,B3499+1),B3499)</f>
        <v>1</v>
      </c>
      <c r="C3500" s="1">
        <f>IF(C3499+1=Protocol!$V$21,0,C3499+1)</f>
        <v>2</v>
      </c>
      <c r="D3500" s="1">
        <f t="shared" si="125"/>
        <v>1</v>
      </c>
      <c r="E3500" s="1" t="str">
        <f>INDEX(Protocol[Mark],MATCH(C3500,Protocol[Step],0))</f>
        <v>2D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334010001</v>
      </c>
      <c r="H3500" s="134">
        <f>Systematic[[#This Row],[SampleVariableLabel]]+100*Systematic[[#This Row],[State]]</f>
        <v>334010201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334</v>
      </c>
      <c r="B3501" s="1">
        <f>IF(C3501=0,IF(B3500=Protocol!$V$20,1,B3500+1),B3500)</f>
        <v>1</v>
      </c>
      <c r="C3501" s="1">
        <f>IF(C3500+1=Protocol!$V$21,0,C3500+1)</f>
        <v>3</v>
      </c>
      <c r="D3501" s="1">
        <f t="shared" si="125"/>
        <v>2</v>
      </c>
      <c r="E3501" s="1" t="str">
        <f>INDEX(Protocol[Mark],MATCH(C3501,Protocol[Step],0))</f>
        <v>2c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334010002</v>
      </c>
      <c r="H3501" s="134">
        <f>Systematic[[#This Row],[SampleVariableLabel]]+100*Systematic[[#This Row],[State]]</f>
        <v>334010302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334</v>
      </c>
      <c r="B3502" s="1">
        <f>IF(C3502=0,IF(B3501=Protocol!$V$20,1,B3501+1),B3501)</f>
        <v>1</v>
      </c>
      <c r="C3502" s="1">
        <f>IF(C3501+1=Protocol!$V$21,0,C3501+1)</f>
        <v>4</v>
      </c>
      <c r="D3502" s="1">
        <f t="shared" si="125"/>
        <v>3</v>
      </c>
      <c r="E3502" s="1" t="str">
        <f>INDEX(Protocol[Mark],MATCH(C3502,Protocol[Step],0))</f>
        <v>3P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334010003</v>
      </c>
      <c r="H3502" s="134">
        <f>Systematic[[#This Row],[SampleVariableLabel]]+100*Systematic[[#This Row],[State]]</f>
        <v>334010403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334</v>
      </c>
      <c r="B3503" s="1">
        <f>IF(C3503=0,IF(B3502=Protocol!$V$20,1,B3502+1),B3502)</f>
        <v>1</v>
      </c>
      <c r="C3503" s="1">
        <f>IF(C3502+1=Protocol!$V$21,0,C3502+1)</f>
        <v>5</v>
      </c>
      <c r="D3503" s="1">
        <f t="shared" si="125"/>
        <v>4</v>
      </c>
      <c r="E3503" s="1" t="str">
        <f>INDEX(Protocol[Mark],MATCH(C3503,Protocol[Step],0))</f>
        <v>4S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334010004</v>
      </c>
      <c r="H3503" s="134">
        <f>Systematic[[#This Row],[SampleVariableLabel]]+100*Systematic[[#This Row],[State]]</f>
        <v>334010504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334</v>
      </c>
      <c r="B3504" s="1">
        <f>IF(C3504=0,IF(B3503=Protocol!$V$20,1,B3503+1),B3503)</f>
        <v>1</v>
      </c>
      <c r="C3504" s="1">
        <f>IF(C3503+1=Protocol!$V$21,0,C3503+1)</f>
        <v>6</v>
      </c>
      <c r="D3504" s="1">
        <f t="shared" si="125"/>
        <v>5</v>
      </c>
      <c r="E3504" s="1" t="str">
        <f>INDEX(Protocol[Mark],MATCH(C3504,Protocol[Step],0))</f>
        <v>5U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334010005</v>
      </c>
      <c r="H3504" s="134">
        <f>Systematic[[#This Row],[SampleVariableLabel]]+100*Systematic[[#This Row],[State]]</f>
        <v>334010605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334</v>
      </c>
      <c r="B3505" s="1">
        <f>IF(C3505=0,IF(B3504=Protocol!$V$20,1,B3504+1),B3504)</f>
        <v>1</v>
      </c>
      <c r="C3505" s="1">
        <f>IF(C3504+1=Protocol!$V$21,0,C3504+1)</f>
        <v>7</v>
      </c>
      <c r="D3505" s="1">
        <f t="shared" si="125"/>
        <v>6</v>
      </c>
      <c r="E3505" s="1" t="str">
        <f>INDEX(Protocol[Mark],MATCH(C3505,Protocol[Step],0))</f>
        <v>6Rot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334010006</v>
      </c>
      <c r="H3505" s="134">
        <f>Systematic[[#This Row],[SampleVariableLabel]]+100*Systematic[[#This Row],[State]]</f>
        <v>334010706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335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1pfi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335010001</v>
      </c>
      <c r="H3506" s="134">
        <f>Systematic[[#This Row],[SampleVariableLabel]]+100*Systematic[[#This Row],[State]]</f>
        <v>335010001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335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1OctM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335010002</v>
      </c>
      <c r="H3507" s="134">
        <f>Systematic[[#This Row],[SampleVariableLabel]]+100*Systematic[[#This Row],[State]]</f>
        <v>335010102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335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2D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335010003</v>
      </c>
      <c r="H3508" s="134">
        <f>Systematic[[#This Row],[SampleVariableLabel]]+100*Systematic[[#This Row],[State]]</f>
        <v>335010203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335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2c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335010004</v>
      </c>
      <c r="H3509" s="134">
        <f>Systematic[[#This Row],[SampleVariableLabel]]+100*Systematic[[#This Row],[State]]</f>
        <v>335010304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335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3P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335010005</v>
      </c>
      <c r="H3510" s="134">
        <f>Systematic[[#This Row],[SampleVariableLabel]]+100*Systematic[[#This Row],[State]]</f>
        <v>335010405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335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4S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335010006</v>
      </c>
      <c r="H3511" s="134">
        <f>Systematic[[#This Row],[SampleVariableLabel]]+100*Systematic[[#This Row],[State]]</f>
        <v>335010506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335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5U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335010001</v>
      </c>
      <c r="H3512" s="134">
        <f>Systematic[[#This Row],[SampleVariableLabel]]+100*Systematic[[#This Row],[State]]</f>
        <v>335010601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335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6Rot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335010002</v>
      </c>
      <c r="H3513" s="134">
        <f>Systematic[[#This Row],[SampleVariableLabel]]+100*Systematic[[#This Row],[State]]</f>
        <v>335010702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336</v>
      </c>
      <c r="B3514" s="1">
        <f>IF(C3514=0,IF(B3513=Protocol!$V$20,1,B3513+1),B3513)</f>
        <v>1</v>
      </c>
      <c r="C3514" s="1">
        <f>IF(C3513+1=Protocol!$V$21,0,C3513+1)</f>
        <v>0</v>
      </c>
      <c r="D3514" s="1">
        <f t="shared" si="125"/>
        <v>3</v>
      </c>
      <c r="E3514" s="1" t="str">
        <f>INDEX(Protocol[Mark],MATCH(C3514,Protocol[Step],0))</f>
        <v>1pfi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336010003</v>
      </c>
      <c r="H3514" s="134">
        <f>Systematic[[#This Row],[SampleVariableLabel]]+100*Systematic[[#This Row],[State]]</f>
        <v>336010003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336</v>
      </c>
      <c r="B3515" s="1">
        <f>IF(C3515=0,IF(B3514=Protocol!$V$20,1,B3514+1),B3514)</f>
        <v>1</v>
      </c>
      <c r="C3515" s="1">
        <f>IF(C3514+1=Protocol!$V$21,0,C3514+1)</f>
        <v>1</v>
      </c>
      <c r="D3515" s="1">
        <f t="shared" si="125"/>
        <v>4</v>
      </c>
      <c r="E3515" s="1" t="str">
        <f>INDEX(Protocol[Mark],MATCH(C3515,Protocol[Step],0))</f>
        <v>1OctM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336010004</v>
      </c>
      <c r="H3515" s="134">
        <f>Systematic[[#This Row],[SampleVariableLabel]]+100*Systematic[[#This Row],[State]]</f>
        <v>336010104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336</v>
      </c>
      <c r="B3516" s="1">
        <f>IF(C3516=0,IF(B3515=Protocol!$V$20,1,B3515+1),B3515)</f>
        <v>1</v>
      </c>
      <c r="C3516" s="1">
        <f>IF(C3515+1=Protocol!$V$21,0,C3515+1)</f>
        <v>2</v>
      </c>
      <c r="D3516" s="1">
        <f t="shared" si="125"/>
        <v>5</v>
      </c>
      <c r="E3516" s="1" t="str">
        <f>INDEX(Protocol[Mark],MATCH(C3516,Protocol[Step],0))</f>
        <v>2D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336010005</v>
      </c>
      <c r="H3516" s="134">
        <f>Systematic[[#This Row],[SampleVariableLabel]]+100*Systematic[[#This Row],[State]]</f>
        <v>336010205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336</v>
      </c>
      <c r="B3517" s="1">
        <f>IF(C3517=0,IF(B3516=Protocol!$V$20,1,B3516+1),B3516)</f>
        <v>1</v>
      </c>
      <c r="C3517" s="1">
        <f>IF(C3516+1=Protocol!$V$21,0,C3516+1)</f>
        <v>3</v>
      </c>
      <c r="D3517" s="1">
        <f t="shared" si="125"/>
        <v>6</v>
      </c>
      <c r="E3517" s="1" t="str">
        <f>INDEX(Protocol[Mark],MATCH(C3517,Protocol[Step],0))</f>
        <v>2c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336010006</v>
      </c>
      <c r="H3517" s="134">
        <f>Systematic[[#This Row],[SampleVariableLabel]]+100*Systematic[[#This Row],[State]]</f>
        <v>336010306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336</v>
      </c>
      <c r="B3518" s="1">
        <f>IF(C3518=0,IF(B3517=Protocol!$V$20,1,B3517+1),B3517)</f>
        <v>1</v>
      </c>
      <c r="C3518" s="1">
        <f>IF(C3517+1=Protocol!$V$21,0,C3517+1)</f>
        <v>4</v>
      </c>
      <c r="D3518" s="1">
        <f t="shared" si="125"/>
        <v>1</v>
      </c>
      <c r="E3518" s="1" t="str">
        <f>INDEX(Protocol[Mark],MATCH(C3518,Protocol[Step],0))</f>
        <v>3P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336010001</v>
      </c>
      <c r="H3518" s="134">
        <f>Systematic[[#This Row],[SampleVariableLabel]]+100*Systematic[[#This Row],[State]]</f>
        <v>336010401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336</v>
      </c>
      <c r="B3519" s="1">
        <f>IF(C3519=0,IF(B3518=Protocol!$V$20,1,B3518+1),B3518)</f>
        <v>1</v>
      </c>
      <c r="C3519" s="1">
        <f>IF(C3518+1=Protocol!$V$21,0,C3518+1)</f>
        <v>5</v>
      </c>
      <c r="D3519" s="1">
        <f t="shared" si="125"/>
        <v>2</v>
      </c>
      <c r="E3519" s="1" t="str">
        <f>INDEX(Protocol[Mark],MATCH(C3519,Protocol[Step],0))</f>
        <v>4S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336010002</v>
      </c>
      <c r="H3519" s="134">
        <f>Systematic[[#This Row],[SampleVariableLabel]]+100*Systematic[[#This Row],[State]]</f>
        <v>336010502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336</v>
      </c>
      <c r="B3520" s="1">
        <f>IF(C3520=0,IF(B3519=Protocol!$V$20,1,B3519+1),B3519)</f>
        <v>1</v>
      </c>
      <c r="C3520" s="1">
        <f>IF(C3519+1=Protocol!$V$21,0,C3519+1)</f>
        <v>6</v>
      </c>
      <c r="D3520" s="1">
        <f t="shared" si="125"/>
        <v>3</v>
      </c>
      <c r="E3520" s="1" t="str">
        <f>INDEX(Protocol[Mark],MATCH(C3520,Protocol[Step],0))</f>
        <v>5U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336010003</v>
      </c>
      <c r="H3520" s="134">
        <f>Systematic[[#This Row],[SampleVariableLabel]]+100*Systematic[[#This Row],[State]]</f>
        <v>336010603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336</v>
      </c>
      <c r="B3521" s="1">
        <f>IF(C3521=0,IF(B3520=Protocol!$V$20,1,B3520+1),B3520)</f>
        <v>1</v>
      </c>
      <c r="C3521" s="1">
        <f>IF(C3520+1=Protocol!$V$21,0,C3520+1)</f>
        <v>7</v>
      </c>
      <c r="D3521" s="1">
        <f t="shared" si="125"/>
        <v>4</v>
      </c>
      <c r="E3521" s="1" t="str">
        <f>INDEX(Protocol[Mark],MATCH(C3521,Protocol[Step],0))</f>
        <v>6Rot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336010004</v>
      </c>
      <c r="H3521" s="134">
        <f>Systematic[[#This Row],[SampleVariableLabel]]+100*Systematic[[#This Row],[State]]</f>
        <v>336010704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337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1pfi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337010005</v>
      </c>
      <c r="H3522" s="134">
        <f>Systematic[[#This Row],[SampleVariableLabel]]+100*Systematic[[#This Row],[State]]</f>
        <v>337010005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337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1OctM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337010006</v>
      </c>
      <c r="H3523" s="134">
        <f>Systematic[[#This Row],[SampleVariableLabel]]+100*Systematic[[#This Row],[State]]</f>
        <v>337010106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337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2D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337010001</v>
      </c>
      <c r="H3524" s="134">
        <f>Systematic[[#This Row],[SampleVariableLabel]]+100*Systematic[[#This Row],[State]]</f>
        <v>337010201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337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2c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337010002</v>
      </c>
      <c r="H3525" s="134">
        <f>Systematic[[#This Row],[SampleVariableLabel]]+100*Systematic[[#This Row],[State]]</f>
        <v>337010302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337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3P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337010003</v>
      </c>
      <c r="H3526" s="134">
        <f>Systematic[[#This Row],[SampleVariableLabel]]+100*Systematic[[#This Row],[State]]</f>
        <v>337010403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337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4S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337010004</v>
      </c>
      <c r="H3527" s="134">
        <f>Systematic[[#This Row],[SampleVariableLabel]]+100*Systematic[[#This Row],[State]]</f>
        <v>337010504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337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5U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337010005</v>
      </c>
      <c r="H3528" s="134">
        <f>Systematic[[#This Row],[SampleVariableLabel]]+100*Systematic[[#This Row],[State]]</f>
        <v>337010605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337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6Rot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337010006</v>
      </c>
      <c r="H3529" s="134">
        <f>Systematic[[#This Row],[SampleVariableLabel]]+100*Systematic[[#This Row],[State]]</f>
        <v>337010706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338</v>
      </c>
      <c r="B3530" s="1">
        <f>IF(C3530=0,IF(B3529=Protocol!$V$20,1,B3529+1),B3529)</f>
        <v>1</v>
      </c>
      <c r="C3530" s="1">
        <f>IF(C3529+1=Protocol!$V$21,0,C3529+1)</f>
        <v>0</v>
      </c>
      <c r="D3530" s="1">
        <f t="shared" si="127"/>
        <v>1</v>
      </c>
      <c r="E3530" s="1" t="str">
        <f>INDEX(Protocol[Mark],MATCH(C3530,Protocol[Step],0))</f>
        <v>1pfi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338010001</v>
      </c>
      <c r="H3530" s="134">
        <f>Systematic[[#This Row],[SampleVariableLabel]]+100*Systematic[[#This Row],[State]]</f>
        <v>338010001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338</v>
      </c>
      <c r="B3531" s="1">
        <f>IF(C3531=0,IF(B3530=Protocol!$V$20,1,B3530+1),B3530)</f>
        <v>1</v>
      </c>
      <c r="C3531" s="1">
        <f>IF(C3530+1=Protocol!$V$21,0,C3530+1)</f>
        <v>1</v>
      </c>
      <c r="D3531" s="1">
        <f t="shared" si="127"/>
        <v>2</v>
      </c>
      <c r="E3531" s="1" t="str">
        <f>INDEX(Protocol[Mark],MATCH(C3531,Protocol[Step],0))</f>
        <v>1OctM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338010002</v>
      </c>
      <c r="H3531" s="134">
        <f>Systematic[[#This Row],[SampleVariableLabel]]+100*Systematic[[#This Row],[State]]</f>
        <v>338010102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338</v>
      </c>
      <c r="B3532" s="1">
        <f>IF(C3532=0,IF(B3531=Protocol!$V$20,1,B3531+1),B3531)</f>
        <v>1</v>
      </c>
      <c r="C3532" s="1">
        <f>IF(C3531+1=Protocol!$V$21,0,C3531+1)</f>
        <v>2</v>
      </c>
      <c r="D3532" s="1">
        <f t="shared" si="127"/>
        <v>3</v>
      </c>
      <c r="E3532" s="1" t="str">
        <f>INDEX(Protocol[Mark],MATCH(C3532,Protocol[Step],0))</f>
        <v>2D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338010003</v>
      </c>
      <c r="H3532" s="134">
        <f>Systematic[[#This Row],[SampleVariableLabel]]+100*Systematic[[#This Row],[State]]</f>
        <v>338010203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338</v>
      </c>
      <c r="B3533" s="1">
        <f>IF(C3533=0,IF(B3532=Protocol!$V$20,1,B3532+1),B3532)</f>
        <v>1</v>
      </c>
      <c r="C3533" s="1">
        <f>IF(C3532+1=Protocol!$V$21,0,C3532+1)</f>
        <v>3</v>
      </c>
      <c r="D3533" s="1">
        <f t="shared" si="127"/>
        <v>4</v>
      </c>
      <c r="E3533" s="1" t="str">
        <f>INDEX(Protocol[Mark],MATCH(C3533,Protocol[Step],0))</f>
        <v>2c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338010004</v>
      </c>
      <c r="H3533" s="134">
        <f>Systematic[[#This Row],[SampleVariableLabel]]+100*Systematic[[#This Row],[State]]</f>
        <v>338010304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338</v>
      </c>
      <c r="B3534" s="1">
        <f>IF(C3534=0,IF(B3533=Protocol!$V$20,1,B3533+1),B3533)</f>
        <v>1</v>
      </c>
      <c r="C3534" s="1">
        <f>IF(C3533+1=Protocol!$V$21,0,C3533+1)</f>
        <v>4</v>
      </c>
      <c r="D3534" s="1">
        <f t="shared" si="127"/>
        <v>5</v>
      </c>
      <c r="E3534" s="1" t="str">
        <f>INDEX(Protocol[Mark],MATCH(C3534,Protocol[Step],0))</f>
        <v>3P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338010005</v>
      </c>
      <c r="H3534" s="134">
        <f>Systematic[[#This Row],[SampleVariableLabel]]+100*Systematic[[#This Row],[State]]</f>
        <v>338010405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338</v>
      </c>
      <c r="B3535" s="1">
        <f>IF(C3535=0,IF(B3534=Protocol!$V$20,1,B3534+1),B3534)</f>
        <v>1</v>
      </c>
      <c r="C3535" s="1">
        <f>IF(C3534+1=Protocol!$V$21,0,C3534+1)</f>
        <v>5</v>
      </c>
      <c r="D3535" s="1">
        <f t="shared" si="127"/>
        <v>6</v>
      </c>
      <c r="E3535" s="1" t="str">
        <f>INDEX(Protocol[Mark],MATCH(C3535,Protocol[Step],0))</f>
        <v>4S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338010006</v>
      </c>
      <c r="H3535" s="134">
        <f>Systematic[[#This Row],[SampleVariableLabel]]+100*Systematic[[#This Row],[State]]</f>
        <v>338010506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338</v>
      </c>
      <c r="B3536" s="1">
        <f>IF(C3536=0,IF(B3535=Protocol!$V$20,1,B3535+1),B3535)</f>
        <v>1</v>
      </c>
      <c r="C3536" s="1">
        <f>IF(C3535+1=Protocol!$V$21,0,C3535+1)</f>
        <v>6</v>
      </c>
      <c r="D3536" s="1">
        <f t="shared" si="127"/>
        <v>1</v>
      </c>
      <c r="E3536" s="1" t="str">
        <f>INDEX(Protocol[Mark],MATCH(C3536,Protocol[Step],0))</f>
        <v>5U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338010001</v>
      </c>
      <c r="H3536" s="134">
        <f>Systematic[[#This Row],[SampleVariableLabel]]+100*Systematic[[#This Row],[State]]</f>
        <v>338010601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338</v>
      </c>
      <c r="B3537" s="1">
        <f>IF(C3537=0,IF(B3536=Protocol!$V$20,1,B3536+1),B3536)</f>
        <v>1</v>
      </c>
      <c r="C3537" s="1">
        <f>IF(C3536+1=Protocol!$V$21,0,C3536+1)</f>
        <v>7</v>
      </c>
      <c r="D3537" s="1">
        <f t="shared" si="127"/>
        <v>2</v>
      </c>
      <c r="E3537" s="1" t="str">
        <f>INDEX(Protocol[Mark],MATCH(C3537,Protocol[Step],0))</f>
        <v>6Rot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338010002</v>
      </c>
      <c r="H3537" s="134">
        <f>Systematic[[#This Row],[SampleVariableLabel]]+100*Systematic[[#This Row],[State]]</f>
        <v>338010702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339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1pfi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339010003</v>
      </c>
      <c r="H3538" s="134">
        <f>Systematic[[#This Row],[SampleVariableLabel]]+100*Systematic[[#This Row],[State]]</f>
        <v>339010003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339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1OctM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339010004</v>
      </c>
      <c r="H3539" s="134">
        <f>Systematic[[#This Row],[SampleVariableLabel]]+100*Systematic[[#This Row],[State]]</f>
        <v>339010104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339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339010005</v>
      </c>
      <c r="H3540" s="134">
        <f>Systematic[[#This Row],[SampleVariableLabel]]+100*Systematic[[#This Row],[State]]</f>
        <v>339010205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339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339010006</v>
      </c>
      <c r="H3541" s="134">
        <f>Systematic[[#This Row],[SampleVariableLabel]]+100*Systematic[[#This Row],[State]]</f>
        <v>339010306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339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3P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339010001</v>
      </c>
      <c r="H3542" s="134">
        <f>Systematic[[#This Row],[SampleVariableLabel]]+100*Systematic[[#This Row],[State]]</f>
        <v>339010401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339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339010002</v>
      </c>
      <c r="H3543" s="134">
        <f>Systematic[[#This Row],[SampleVariableLabel]]+100*Systematic[[#This Row],[State]]</f>
        <v>339010502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339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339010003</v>
      </c>
      <c r="H3544" s="134">
        <f>Systematic[[#This Row],[SampleVariableLabel]]+100*Systematic[[#This Row],[State]]</f>
        <v>339010603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339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339010004</v>
      </c>
      <c r="H3545" s="134">
        <f>Systematic[[#This Row],[SampleVariableLabel]]+100*Systematic[[#This Row],[State]]</f>
        <v>339010704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340</v>
      </c>
      <c r="B3546" s="1">
        <f>IF(C3546=0,IF(B3545=Protocol!$V$20,1,B3545+1),B3545)</f>
        <v>1</v>
      </c>
      <c r="C3546" s="1">
        <f>IF(C3545+1=Protocol!$V$21,0,C3545+1)</f>
        <v>0</v>
      </c>
      <c r="D3546" s="1">
        <f t="shared" si="127"/>
        <v>5</v>
      </c>
      <c r="E3546" s="1" t="str">
        <f>INDEX(Protocol[Mark],MATCH(C3546,Protocol[Step],0))</f>
        <v>1pfi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340010005</v>
      </c>
      <c r="H3546" s="134">
        <f>Systematic[[#This Row],[SampleVariableLabel]]+100*Systematic[[#This Row],[State]]</f>
        <v>340010005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340</v>
      </c>
      <c r="B3547" s="1">
        <f>IF(C3547=0,IF(B3546=Protocol!$V$20,1,B3546+1),B3546)</f>
        <v>1</v>
      </c>
      <c r="C3547" s="1">
        <f>IF(C3546+1=Protocol!$V$21,0,C3546+1)</f>
        <v>1</v>
      </c>
      <c r="D3547" s="1">
        <f t="shared" si="127"/>
        <v>6</v>
      </c>
      <c r="E3547" s="1" t="str">
        <f>INDEX(Protocol[Mark],MATCH(C3547,Protocol[Step],0))</f>
        <v>1OctM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340010006</v>
      </c>
      <c r="H3547" s="134">
        <f>Systematic[[#This Row],[SampleVariableLabel]]+100*Systematic[[#This Row],[State]]</f>
        <v>340010106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340</v>
      </c>
      <c r="B3548" s="1">
        <f>IF(C3548=0,IF(B3547=Protocol!$V$20,1,B3547+1),B3547)</f>
        <v>1</v>
      </c>
      <c r="C3548" s="1">
        <f>IF(C3547+1=Protocol!$V$21,0,C3547+1)</f>
        <v>2</v>
      </c>
      <c r="D3548" s="1">
        <f t="shared" si="127"/>
        <v>1</v>
      </c>
      <c r="E3548" s="1" t="str">
        <f>INDEX(Protocol[Mark],MATCH(C3548,Protocol[Step],0))</f>
        <v>2D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340010001</v>
      </c>
      <c r="H3548" s="134">
        <f>Systematic[[#This Row],[SampleVariableLabel]]+100*Systematic[[#This Row],[State]]</f>
        <v>340010201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340</v>
      </c>
      <c r="B3549" s="1">
        <f>IF(C3549=0,IF(B3548=Protocol!$V$20,1,B3548+1),B3548)</f>
        <v>1</v>
      </c>
      <c r="C3549" s="1">
        <f>IF(C3548+1=Protocol!$V$21,0,C3548+1)</f>
        <v>3</v>
      </c>
      <c r="D3549" s="1">
        <f t="shared" si="127"/>
        <v>2</v>
      </c>
      <c r="E3549" s="1" t="str">
        <f>INDEX(Protocol[Mark],MATCH(C3549,Protocol[Step],0))</f>
        <v>2c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340010002</v>
      </c>
      <c r="H3549" s="134">
        <f>Systematic[[#This Row],[SampleVariableLabel]]+100*Systematic[[#This Row],[State]]</f>
        <v>340010302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340</v>
      </c>
      <c r="B3550" s="1">
        <f>IF(C3550=0,IF(B3549=Protocol!$V$20,1,B3549+1),B3549)</f>
        <v>1</v>
      </c>
      <c r="C3550" s="1">
        <f>IF(C3549+1=Protocol!$V$21,0,C3549+1)</f>
        <v>4</v>
      </c>
      <c r="D3550" s="1">
        <f t="shared" si="127"/>
        <v>3</v>
      </c>
      <c r="E3550" s="1" t="str">
        <f>INDEX(Protocol[Mark],MATCH(C3550,Protocol[Step],0))</f>
        <v>3P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340010003</v>
      </c>
      <c r="H3550" s="134">
        <f>Systematic[[#This Row],[SampleVariableLabel]]+100*Systematic[[#This Row],[State]]</f>
        <v>340010403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340</v>
      </c>
      <c r="B3551" s="1">
        <f>IF(C3551=0,IF(B3550=Protocol!$V$20,1,B3550+1),B3550)</f>
        <v>1</v>
      </c>
      <c r="C3551" s="1">
        <f>IF(C3550+1=Protocol!$V$21,0,C3550+1)</f>
        <v>5</v>
      </c>
      <c r="D3551" s="1">
        <f t="shared" si="127"/>
        <v>4</v>
      </c>
      <c r="E3551" s="1" t="str">
        <f>INDEX(Protocol[Mark],MATCH(C3551,Protocol[Step],0))</f>
        <v>4S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340010004</v>
      </c>
      <c r="H3551" s="134">
        <f>Systematic[[#This Row],[SampleVariableLabel]]+100*Systematic[[#This Row],[State]]</f>
        <v>340010504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340</v>
      </c>
      <c r="B3552" s="1">
        <f>IF(C3552=0,IF(B3551=Protocol!$V$20,1,B3551+1),B3551)</f>
        <v>1</v>
      </c>
      <c r="C3552" s="1">
        <f>IF(C3551+1=Protocol!$V$21,0,C3551+1)</f>
        <v>6</v>
      </c>
      <c r="D3552" s="1">
        <f t="shared" si="127"/>
        <v>5</v>
      </c>
      <c r="E3552" s="1" t="str">
        <f>INDEX(Protocol[Mark],MATCH(C3552,Protocol[Step],0))</f>
        <v>5U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340010005</v>
      </c>
      <c r="H3552" s="134">
        <f>Systematic[[#This Row],[SampleVariableLabel]]+100*Systematic[[#This Row],[State]]</f>
        <v>340010605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340</v>
      </c>
      <c r="B3553" s="1">
        <f>IF(C3553=0,IF(B3552=Protocol!$V$20,1,B3552+1),B3552)</f>
        <v>1</v>
      </c>
      <c r="C3553" s="1">
        <f>IF(C3552+1=Protocol!$V$21,0,C3552+1)</f>
        <v>7</v>
      </c>
      <c r="D3553" s="1">
        <f t="shared" si="127"/>
        <v>6</v>
      </c>
      <c r="E3553" s="1" t="str">
        <f>INDEX(Protocol[Mark],MATCH(C3553,Protocol[Step],0))</f>
        <v>6Rot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340010006</v>
      </c>
      <c r="H3553" s="134">
        <f>Systematic[[#This Row],[SampleVariableLabel]]+100*Systematic[[#This Row],[State]]</f>
        <v>340010706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341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1pfi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341010001</v>
      </c>
      <c r="H3554" s="134">
        <f>Systematic[[#This Row],[SampleVariableLabel]]+100*Systematic[[#This Row],[State]]</f>
        <v>341010001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341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1OctM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341010002</v>
      </c>
      <c r="H3555" s="134">
        <f>Systematic[[#This Row],[SampleVariableLabel]]+100*Systematic[[#This Row],[State]]</f>
        <v>341010102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341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2D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341010003</v>
      </c>
      <c r="H3556" s="134">
        <f>Systematic[[#This Row],[SampleVariableLabel]]+100*Systematic[[#This Row],[State]]</f>
        <v>341010203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341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2c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341010004</v>
      </c>
      <c r="H3557" s="134">
        <f>Systematic[[#This Row],[SampleVariableLabel]]+100*Systematic[[#This Row],[State]]</f>
        <v>341010304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341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3P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341010005</v>
      </c>
      <c r="H3558" s="134">
        <f>Systematic[[#This Row],[SampleVariableLabel]]+100*Systematic[[#This Row],[State]]</f>
        <v>341010405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341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4S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341010006</v>
      </c>
      <c r="H3559" s="134">
        <f>Systematic[[#This Row],[SampleVariableLabel]]+100*Systematic[[#This Row],[State]]</f>
        <v>341010506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341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5U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341010001</v>
      </c>
      <c r="H3560" s="134">
        <f>Systematic[[#This Row],[SampleVariableLabel]]+100*Systematic[[#This Row],[State]]</f>
        <v>341010601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341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6Rot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341010002</v>
      </c>
      <c r="H3561" s="134">
        <f>Systematic[[#This Row],[SampleVariableLabel]]+100*Systematic[[#This Row],[State]]</f>
        <v>341010702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342</v>
      </c>
      <c r="B3562" s="1">
        <f>IF(C3562=0,IF(B3561=Protocol!$V$20,1,B3561+1),B3561)</f>
        <v>1</v>
      </c>
      <c r="C3562" s="1">
        <f>IF(C3561+1=Protocol!$V$21,0,C3561+1)</f>
        <v>0</v>
      </c>
      <c r="D3562" s="1">
        <f t="shared" si="127"/>
        <v>3</v>
      </c>
      <c r="E3562" s="1" t="str">
        <f>INDEX(Protocol[Mark],MATCH(C3562,Protocol[Step],0))</f>
        <v>1pfi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342010003</v>
      </c>
      <c r="H3562" s="134">
        <f>Systematic[[#This Row],[SampleVariableLabel]]+100*Systematic[[#This Row],[State]]</f>
        <v>342010003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342</v>
      </c>
      <c r="B3563" s="1">
        <f>IF(C3563=0,IF(B3562=Protocol!$V$20,1,B3562+1),B3562)</f>
        <v>1</v>
      </c>
      <c r="C3563" s="1">
        <f>IF(C3562+1=Protocol!$V$21,0,C3562+1)</f>
        <v>1</v>
      </c>
      <c r="D3563" s="1">
        <f t="shared" si="127"/>
        <v>4</v>
      </c>
      <c r="E3563" s="1" t="str">
        <f>INDEX(Protocol[Mark],MATCH(C3563,Protocol[Step],0))</f>
        <v>1OctM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342010004</v>
      </c>
      <c r="H3563" s="134">
        <f>Systematic[[#This Row],[SampleVariableLabel]]+100*Systematic[[#This Row],[State]]</f>
        <v>342010104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342</v>
      </c>
      <c r="B3564" s="1">
        <f>IF(C3564=0,IF(B3563=Protocol!$V$20,1,B3563+1),B3563)</f>
        <v>1</v>
      </c>
      <c r="C3564" s="1">
        <f>IF(C3563+1=Protocol!$V$21,0,C3563+1)</f>
        <v>2</v>
      </c>
      <c r="D3564" s="1">
        <f t="shared" si="127"/>
        <v>5</v>
      </c>
      <c r="E3564" s="1" t="str">
        <f>INDEX(Protocol[Mark],MATCH(C3564,Protocol[Step],0))</f>
        <v>2D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342010005</v>
      </c>
      <c r="H3564" s="134">
        <f>Systematic[[#This Row],[SampleVariableLabel]]+100*Systematic[[#This Row],[State]]</f>
        <v>342010205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342</v>
      </c>
      <c r="B3565" s="1">
        <f>IF(C3565=0,IF(B3564=Protocol!$V$20,1,B3564+1),B3564)</f>
        <v>1</v>
      </c>
      <c r="C3565" s="1">
        <f>IF(C3564+1=Protocol!$V$21,0,C3564+1)</f>
        <v>3</v>
      </c>
      <c r="D3565" s="1">
        <f t="shared" si="127"/>
        <v>6</v>
      </c>
      <c r="E3565" s="1" t="str">
        <f>INDEX(Protocol[Mark],MATCH(C3565,Protocol[Step],0))</f>
        <v>2c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342010006</v>
      </c>
      <c r="H3565" s="134">
        <f>Systematic[[#This Row],[SampleVariableLabel]]+100*Systematic[[#This Row],[State]]</f>
        <v>342010306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342</v>
      </c>
      <c r="B3566" s="1">
        <f>IF(C3566=0,IF(B3565=Protocol!$V$20,1,B3565+1),B3565)</f>
        <v>1</v>
      </c>
      <c r="C3566" s="1">
        <f>IF(C3565+1=Protocol!$V$21,0,C3565+1)</f>
        <v>4</v>
      </c>
      <c r="D3566" s="1">
        <f t="shared" si="127"/>
        <v>1</v>
      </c>
      <c r="E3566" s="1" t="str">
        <f>INDEX(Protocol[Mark],MATCH(C3566,Protocol[Step],0))</f>
        <v>3P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342010001</v>
      </c>
      <c r="H3566" s="134">
        <f>Systematic[[#This Row],[SampleVariableLabel]]+100*Systematic[[#This Row],[State]]</f>
        <v>342010401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342</v>
      </c>
      <c r="B3567" s="1">
        <f>IF(C3567=0,IF(B3566=Protocol!$V$20,1,B3566+1),B3566)</f>
        <v>1</v>
      </c>
      <c r="C3567" s="1">
        <f>IF(C3566+1=Protocol!$V$21,0,C3566+1)</f>
        <v>5</v>
      </c>
      <c r="D3567" s="1">
        <f t="shared" si="127"/>
        <v>2</v>
      </c>
      <c r="E3567" s="1" t="str">
        <f>INDEX(Protocol[Mark],MATCH(C3567,Protocol[Step],0))</f>
        <v>4S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342010002</v>
      </c>
      <c r="H3567" s="134">
        <f>Systematic[[#This Row],[SampleVariableLabel]]+100*Systematic[[#This Row],[State]]</f>
        <v>342010502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342</v>
      </c>
      <c r="B3568" s="1">
        <f>IF(C3568=0,IF(B3567=Protocol!$V$20,1,B3567+1),B3567)</f>
        <v>1</v>
      </c>
      <c r="C3568" s="1">
        <f>IF(C3567+1=Protocol!$V$21,0,C3567+1)</f>
        <v>6</v>
      </c>
      <c r="D3568" s="1">
        <f t="shared" si="127"/>
        <v>3</v>
      </c>
      <c r="E3568" s="1" t="str">
        <f>INDEX(Protocol[Mark],MATCH(C3568,Protocol[Step],0))</f>
        <v>5U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342010003</v>
      </c>
      <c r="H3568" s="134">
        <f>Systematic[[#This Row],[SampleVariableLabel]]+100*Systematic[[#This Row],[State]]</f>
        <v>342010603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342</v>
      </c>
      <c r="B3569" s="1">
        <f>IF(C3569=0,IF(B3568=Protocol!$V$20,1,B3568+1),B3568)</f>
        <v>1</v>
      </c>
      <c r="C3569" s="1">
        <f>IF(C3568+1=Protocol!$V$21,0,C3568+1)</f>
        <v>7</v>
      </c>
      <c r="D3569" s="1">
        <f t="shared" si="127"/>
        <v>4</v>
      </c>
      <c r="E3569" s="1" t="str">
        <f>INDEX(Protocol[Mark],MATCH(C3569,Protocol[Step],0))</f>
        <v>6Rot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342010004</v>
      </c>
      <c r="H3569" s="134">
        <f>Systematic[[#This Row],[SampleVariableLabel]]+100*Systematic[[#This Row],[State]]</f>
        <v>342010704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343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1pfi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343010005</v>
      </c>
      <c r="H3570" s="134">
        <f>Systematic[[#This Row],[SampleVariableLabel]]+100*Systematic[[#This Row],[State]]</f>
        <v>343010005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343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1OctM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343010006</v>
      </c>
      <c r="H3571" s="134">
        <f>Systematic[[#This Row],[SampleVariableLabel]]+100*Systematic[[#This Row],[State]]</f>
        <v>343010106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343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2D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343010001</v>
      </c>
      <c r="H3572" s="134">
        <f>Systematic[[#This Row],[SampleVariableLabel]]+100*Systematic[[#This Row],[State]]</f>
        <v>343010201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343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2c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343010002</v>
      </c>
      <c r="H3573" s="134">
        <f>Systematic[[#This Row],[SampleVariableLabel]]+100*Systematic[[#This Row],[State]]</f>
        <v>343010302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343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3P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343010003</v>
      </c>
      <c r="H3574" s="134">
        <f>Systematic[[#This Row],[SampleVariableLabel]]+100*Systematic[[#This Row],[State]]</f>
        <v>343010403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343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4S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343010004</v>
      </c>
      <c r="H3575" s="134">
        <f>Systematic[[#This Row],[SampleVariableLabel]]+100*Systematic[[#This Row],[State]]</f>
        <v>343010504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343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5U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343010005</v>
      </c>
      <c r="H3576" s="134">
        <f>Systematic[[#This Row],[SampleVariableLabel]]+100*Systematic[[#This Row],[State]]</f>
        <v>343010605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343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6Rot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343010006</v>
      </c>
      <c r="H3577" s="134">
        <f>Systematic[[#This Row],[SampleVariableLabel]]+100*Systematic[[#This Row],[State]]</f>
        <v>343010706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344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1pfi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344010001</v>
      </c>
      <c r="H3578" s="134">
        <f>Systematic[[#This Row],[SampleVariableLabel]]+100*Systematic[[#This Row],[State]]</f>
        <v>344010001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344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1OctM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344010002</v>
      </c>
      <c r="H3579" s="134">
        <f>Systematic[[#This Row],[SampleVariableLabel]]+100*Systematic[[#This Row],[State]]</f>
        <v>344010102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344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2D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344010003</v>
      </c>
      <c r="H3580" s="134">
        <f>Systematic[[#This Row],[SampleVariableLabel]]+100*Systematic[[#This Row],[State]]</f>
        <v>344010203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344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2c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344010004</v>
      </c>
      <c r="H3581" s="134">
        <f>Systematic[[#This Row],[SampleVariableLabel]]+100*Systematic[[#This Row],[State]]</f>
        <v>344010304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344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3P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344010005</v>
      </c>
      <c r="H3582" s="134">
        <f>Systematic[[#This Row],[SampleVariableLabel]]+100*Systematic[[#This Row],[State]]</f>
        <v>344010405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344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4S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344010006</v>
      </c>
      <c r="H3583" s="134">
        <f>Systematic[[#This Row],[SampleVariableLabel]]+100*Systematic[[#This Row],[State]]</f>
        <v>344010506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344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5U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344010001</v>
      </c>
      <c r="H3584" s="134">
        <f>Systematic[[#This Row],[SampleVariableLabel]]+100*Systematic[[#This Row],[State]]</f>
        <v>344010601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344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6Rot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344010002</v>
      </c>
      <c r="H3585" s="134">
        <f>Systematic[[#This Row],[SampleVariableLabel]]+100*Systematic[[#This Row],[State]]</f>
        <v>344010702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345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1pfi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345010003</v>
      </c>
      <c r="H3586" s="134">
        <f>Systematic[[#This Row],[SampleVariableLabel]]+100*Systematic[[#This Row],[State]]</f>
        <v>345010003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345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1OctM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345010004</v>
      </c>
      <c r="H3587" s="134">
        <f>Systematic[[#This Row],[SampleVariableLabel]]+100*Systematic[[#This Row],[State]]</f>
        <v>345010104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345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2D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345010005</v>
      </c>
      <c r="H3588" s="134">
        <f>Systematic[[#This Row],[SampleVariableLabel]]+100*Systematic[[#This Row],[State]]</f>
        <v>345010205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345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2c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345010006</v>
      </c>
      <c r="H3589" s="134">
        <f>Systematic[[#This Row],[SampleVariableLabel]]+100*Systematic[[#This Row],[State]]</f>
        <v>345010306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345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3P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345010001</v>
      </c>
      <c r="H3590" s="134">
        <f>Systematic[[#This Row],[SampleVariableLabel]]+100*Systematic[[#This Row],[State]]</f>
        <v>345010401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345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4S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345010002</v>
      </c>
      <c r="H3591" s="134">
        <f>Systematic[[#This Row],[SampleVariableLabel]]+100*Systematic[[#This Row],[State]]</f>
        <v>345010502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345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5U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345010003</v>
      </c>
      <c r="H3592" s="134">
        <f>Systematic[[#This Row],[SampleVariableLabel]]+100*Systematic[[#This Row],[State]]</f>
        <v>345010603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345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6Rot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345010004</v>
      </c>
      <c r="H3593" s="134">
        <f>Systematic[[#This Row],[SampleVariableLabel]]+100*Systematic[[#This Row],[State]]</f>
        <v>345010704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346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1pfi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346010005</v>
      </c>
      <c r="H3594" s="134">
        <f>Systematic[[#This Row],[SampleVariableLabel]]+100*Systematic[[#This Row],[State]]</f>
        <v>346010005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346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1OctM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346010006</v>
      </c>
      <c r="H3595" s="134">
        <f>Systematic[[#This Row],[SampleVariableLabel]]+100*Systematic[[#This Row],[State]]</f>
        <v>346010106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346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2D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346010001</v>
      </c>
      <c r="H3596" s="134">
        <f>Systematic[[#This Row],[SampleVariableLabel]]+100*Systematic[[#This Row],[State]]</f>
        <v>346010201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346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2c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346010002</v>
      </c>
      <c r="H3597" s="134">
        <f>Systematic[[#This Row],[SampleVariableLabel]]+100*Systematic[[#This Row],[State]]</f>
        <v>346010302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346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3P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346010003</v>
      </c>
      <c r="H3598" s="134">
        <f>Systematic[[#This Row],[SampleVariableLabel]]+100*Systematic[[#This Row],[State]]</f>
        <v>346010403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346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4S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346010004</v>
      </c>
      <c r="H3599" s="134">
        <f>Systematic[[#This Row],[SampleVariableLabel]]+100*Systematic[[#This Row],[State]]</f>
        <v>346010504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346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5U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346010005</v>
      </c>
      <c r="H3600" s="134">
        <f>Systematic[[#This Row],[SampleVariableLabel]]+100*Systematic[[#This Row],[State]]</f>
        <v>346010605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346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6Rot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346010006</v>
      </c>
      <c r="H3601" s="134">
        <f>Systematic[[#This Row],[SampleVariableLabel]]+100*Systematic[[#This Row],[State]]</f>
        <v>346010706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347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1pfi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347010001</v>
      </c>
      <c r="H3602" s="134">
        <f>Systematic[[#This Row],[SampleVariableLabel]]+100*Systematic[[#This Row],[State]]</f>
        <v>347010001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347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1OctM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347010002</v>
      </c>
      <c r="H3603" s="134">
        <f>Systematic[[#This Row],[SampleVariableLabel]]+100*Systematic[[#This Row],[State]]</f>
        <v>347010102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347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2D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347010003</v>
      </c>
      <c r="H3604" s="134">
        <f>Systematic[[#This Row],[SampleVariableLabel]]+100*Systematic[[#This Row],[State]]</f>
        <v>347010203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347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2c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347010004</v>
      </c>
      <c r="H3605" s="134">
        <f>Systematic[[#This Row],[SampleVariableLabel]]+100*Systematic[[#This Row],[State]]</f>
        <v>347010304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347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3P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347010005</v>
      </c>
      <c r="H3606" s="134">
        <f>Systematic[[#This Row],[SampleVariableLabel]]+100*Systematic[[#This Row],[State]]</f>
        <v>347010405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347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4S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347010006</v>
      </c>
      <c r="H3607" s="134">
        <f>Systematic[[#This Row],[SampleVariableLabel]]+100*Systematic[[#This Row],[State]]</f>
        <v>347010506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347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5U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347010001</v>
      </c>
      <c r="H3608" s="134">
        <f>Systematic[[#This Row],[SampleVariableLabel]]+100*Systematic[[#This Row],[State]]</f>
        <v>347010601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347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6Rot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347010002</v>
      </c>
      <c r="H3609" s="134">
        <f>Systematic[[#This Row],[SampleVariableLabel]]+100*Systematic[[#This Row],[State]]</f>
        <v>347010702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348</v>
      </c>
      <c r="B3610" s="1">
        <f>IF(C3610=0,IF(B3609=Protocol!$V$20,1,B3609+1),B3609)</f>
        <v>1</v>
      </c>
      <c r="C3610" s="1">
        <f>IF(C3609+1=Protocol!$V$21,0,C3609+1)</f>
        <v>0</v>
      </c>
      <c r="D3610" s="1">
        <f t="shared" si="129"/>
        <v>3</v>
      </c>
      <c r="E3610" s="1" t="str">
        <f>INDEX(Protocol[Mark],MATCH(C3610,Protocol[Step],0))</f>
        <v>1pfi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348010003</v>
      </c>
      <c r="H3610" s="134">
        <f>Systematic[[#This Row],[SampleVariableLabel]]+100*Systematic[[#This Row],[State]]</f>
        <v>348010003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348</v>
      </c>
      <c r="B3611" s="1">
        <f>IF(C3611=0,IF(B3610=Protocol!$V$20,1,B3610+1),B3610)</f>
        <v>1</v>
      </c>
      <c r="C3611" s="1">
        <f>IF(C3610+1=Protocol!$V$21,0,C3610+1)</f>
        <v>1</v>
      </c>
      <c r="D3611" s="1">
        <f t="shared" si="129"/>
        <v>4</v>
      </c>
      <c r="E3611" s="1" t="str">
        <f>INDEX(Protocol[Mark],MATCH(C3611,Protocol[Step],0))</f>
        <v>1OctM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348010004</v>
      </c>
      <c r="H3611" s="134">
        <f>Systematic[[#This Row],[SampleVariableLabel]]+100*Systematic[[#This Row],[State]]</f>
        <v>348010104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348</v>
      </c>
      <c r="B3612" s="1">
        <f>IF(C3612=0,IF(B3611=Protocol!$V$20,1,B3611+1),B3611)</f>
        <v>1</v>
      </c>
      <c r="C3612" s="1">
        <f>IF(C3611+1=Protocol!$V$21,0,C3611+1)</f>
        <v>2</v>
      </c>
      <c r="D3612" s="1">
        <f t="shared" si="129"/>
        <v>5</v>
      </c>
      <c r="E3612" s="1" t="str">
        <f>INDEX(Protocol[Mark],MATCH(C3612,Protocol[Step],0))</f>
        <v>2D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348010005</v>
      </c>
      <c r="H3612" s="134">
        <f>Systematic[[#This Row],[SampleVariableLabel]]+100*Systematic[[#This Row],[State]]</f>
        <v>348010205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348</v>
      </c>
      <c r="B3613" s="1">
        <f>IF(C3613=0,IF(B3612=Protocol!$V$20,1,B3612+1),B3612)</f>
        <v>1</v>
      </c>
      <c r="C3613" s="1">
        <f>IF(C3612+1=Protocol!$V$21,0,C3612+1)</f>
        <v>3</v>
      </c>
      <c r="D3613" s="1">
        <f t="shared" si="129"/>
        <v>6</v>
      </c>
      <c r="E3613" s="1" t="str">
        <f>INDEX(Protocol[Mark],MATCH(C3613,Protocol[Step],0))</f>
        <v>2c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348010006</v>
      </c>
      <c r="H3613" s="134">
        <f>Systematic[[#This Row],[SampleVariableLabel]]+100*Systematic[[#This Row],[State]]</f>
        <v>348010306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348</v>
      </c>
      <c r="B3614" s="1">
        <f>IF(C3614=0,IF(B3613=Protocol!$V$20,1,B3613+1),B3613)</f>
        <v>1</v>
      </c>
      <c r="C3614" s="1">
        <f>IF(C3613+1=Protocol!$V$21,0,C3613+1)</f>
        <v>4</v>
      </c>
      <c r="D3614" s="1">
        <f t="shared" si="129"/>
        <v>1</v>
      </c>
      <c r="E3614" s="1" t="str">
        <f>INDEX(Protocol[Mark],MATCH(C3614,Protocol[Step],0))</f>
        <v>3P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348010001</v>
      </c>
      <c r="H3614" s="134">
        <f>Systematic[[#This Row],[SampleVariableLabel]]+100*Systematic[[#This Row],[State]]</f>
        <v>348010401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348</v>
      </c>
      <c r="B3615" s="1">
        <f>IF(C3615=0,IF(B3614=Protocol!$V$20,1,B3614+1),B3614)</f>
        <v>1</v>
      </c>
      <c r="C3615" s="1">
        <f>IF(C3614+1=Protocol!$V$21,0,C3614+1)</f>
        <v>5</v>
      </c>
      <c r="D3615" s="1">
        <f t="shared" si="129"/>
        <v>2</v>
      </c>
      <c r="E3615" s="1" t="str">
        <f>INDEX(Protocol[Mark],MATCH(C3615,Protocol[Step],0))</f>
        <v>4S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348010002</v>
      </c>
      <c r="H3615" s="134">
        <f>Systematic[[#This Row],[SampleVariableLabel]]+100*Systematic[[#This Row],[State]]</f>
        <v>348010502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348</v>
      </c>
      <c r="B3616" s="1">
        <f>IF(C3616=0,IF(B3615=Protocol!$V$20,1,B3615+1),B3615)</f>
        <v>1</v>
      </c>
      <c r="C3616" s="1">
        <f>IF(C3615+1=Protocol!$V$21,0,C3615+1)</f>
        <v>6</v>
      </c>
      <c r="D3616" s="1">
        <f t="shared" si="129"/>
        <v>3</v>
      </c>
      <c r="E3616" s="1" t="str">
        <f>INDEX(Protocol[Mark],MATCH(C3616,Protocol[Step],0))</f>
        <v>5U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348010003</v>
      </c>
      <c r="H3616" s="134">
        <f>Systematic[[#This Row],[SampleVariableLabel]]+100*Systematic[[#This Row],[State]]</f>
        <v>348010603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348</v>
      </c>
      <c r="B3617" s="1">
        <f>IF(C3617=0,IF(B3616=Protocol!$V$20,1,B3616+1),B3616)</f>
        <v>1</v>
      </c>
      <c r="C3617" s="1">
        <f>IF(C3616+1=Protocol!$V$21,0,C3616+1)</f>
        <v>7</v>
      </c>
      <c r="D3617" s="1">
        <f t="shared" si="129"/>
        <v>4</v>
      </c>
      <c r="E3617" s="1" t="str">
        <f>INDEX(Protocol[Mark],MATCH(C3617,Protocol[Step],0))</f>
        <v>6Rot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348010004</v>
      </c>
      <c r="H3617" s="134">
        <f>Systematic[[#This Row],[SampleVariableLabel]]+100*Systematic[[#This Row],[State]]</f>
        <v>348010704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349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1pfi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349010005</v>
      </c>
      <c r="H3618" s="134">
        <f>Systematic[[#This Row],[SampleVariableLabel]]+100*Systematic[[#This Row],[State]]</f>
        <v>349010005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349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1OctM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349010006</v>
      </c>
      <c r="H3619" s="134">
        <f>Systematic[[#This Row],[SampleVariableLabel]]+100*Systematic[[#This Row],[State]]</f>
        <v>349010106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349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2D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349010001</v>
      </c>
      <c r="H3620" s="134">
        <f>Systematic[[#This Row],[SampleVariableLabel]]+100*Systematic[[#This Row],[State]]</f>
        <v>349010201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349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2c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349010002</v>
      </c>
      <c r="H3621" s="134">
        <f>Systematic[[#This Row],[SampleVariableLabel]]+100*Systematic[[#This Row],[State]]</f>
        <v>349010302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349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3P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349010003</v>
      </c>
      <c r="H3622" s="134">
        <f>Systematic[[#This Row],[SampleVariableLabel]]+100*Systematic[[#This Row],[State]]</f>
        <v>349010403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349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4S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349010004</v>
      </c>
      <c r="H3623" s="134">
        <f>Systematic[[#This Row],[SampleVariableLabel]]+100*Systematic[[#This Row],[State]]</f>
        <v>349010504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349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5U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349010005</v>
      </c>
      <c r="H3624" s="134">
        <f>Systematic[[#This Row],[SampleVariableLabel]]+100*Systematic[[#This Row],[State]]</f>
        <v>349010605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349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6Rot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349010006</v>
      </c>
      <c r="H3625" s="134">
        <f>Systematic[[#This Row],[SampleVariableLabel]]+100*Systematic[[#This Row],[State]]</f>
        <v>349010706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350</v>
      </c>
      <c r="B3626" s="1">
        <f>IF(C3626=0,IF(B3625=Protocol!$V$20,1,B3625+1),B3625)</f>
        <v>1</v>
      </c>
      <c r="C3626" s="1">
        <f>IF(C3625+1=Protocol!$V$21,0,C3625+1)</f>
        <v>0</v>
      </c>
      <c r="D3626" s="1">
        <f t="shared" si="129"/>
        <v>1</v>
      </c>
      <c r="E3626" s="1" t="str">
        <f>INDEX(Protocol[Mark],MATCH(C3626,Protocol[Step],0))</f>
        <v>1pfi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350010001</v>
      </c>
      <c r="H3626" s="134">
        <f>Systematic[[#This Row],[SampleVariableLabel]]+100*Systematic[[#This Row],[State]]</f>
        <v>350010001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350</v>
      </c>
      <c r="B3627" s="1">
        <f>IF(C3627=0,IF(B3626=Protocol!$V$20,1,B3626+1),B3626)</f>
        <v>1</v>
      </c>
      <c r="C3627" s="1">
        <f>IF(C3626+1=Protocol!$V$21,0,C3626+1)</f>
        <v>1</v>
      </c>
      <c r="D3627" s="1">
        <f t="shared" si="129"/>
        <v>2</v>
      </c>
      <c r="E3627" s="1" t="str">
        <f>INDEX(Protocol[Mark],MATCH(C3627,Protocol[Step],0))</f>
        <v>1OctM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350010002</v>
      </c>
      <c r="H3627" s="134">
        <f>Systematic[[#This Row],[SampleVariableLabel]]+100*Systematic[[#This Row],[State]]</f>
        <v>350010102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350</v>
      </c>
      <c r="B3628" s="1">
        <f>IF(C3628=0,IF(B3627=Protocol!$V$20,1,B3627+1),B3627)</f>
        <v>1</v>
      </c>
      <c r="C3628" s="1">
        <f>IF(C3627+1=Protocol!$V$21,0,C3627+1)</f>
        <v>2</v>
      </c>
      <c r="D3628" s="1">
        <f t="shared" si="129"/>
        <v>3</v>
      </c>
      <c r="E3628" s="1" t="str">
        <f>INDEX(Protocol[Mark],MATCH(C3628,Protocol[Step],0))</f>
        <v>2D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350010003</v>
      </c>
      <c r="H3628" s="134">
        <f>Systematic[[#This Row],[SampleVariableLabel]]+100*Systematic[[#This Row],[State]]</f>
        <v>350010203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350</v>
      </c>
      <c r="B3629" s="1">
        <f>IF(C3629=0,IF(B3628=Protocol!$V$20,1,B3628+1),B3628)</f>
        <v>1</v>
      </c>
      <c r="C3629" s="1">
        <f>IF(C3628+1=Protocol!$V$21,0,C3628+1)</f>
        <v>3</v>
      </c>
      <c r="D3629" s="1">
        <f t="shared" si="129"/>
        <v>4</v>
      </c>
      <c r="E3629" s="1" t="str">
        <f>INDEX(Protocol[Mark],MATCH(C3629,Protocol[Step],0))</f>
        <v>2c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350010004</v>
      </c>
      <c r="H3629" s="134">
        <f>Systematic[[#This Row],[SampleVariableLabel]]+100*Systematic[[#This Row],[State]]</f>
        <v>350010304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350</v>
      </c>
      <c r="B3630" s="1">
        <f>IF(C3630=0,IF(B3629=Protocol!$V$20,1,B3629+1),B3629)</f>
        <v>1</v>
      </c>
      <c r="C3630" s="1">
        <f>IF(C3629+1=Protocol!$V$21,0,C3629+1)</f>
        <v>4</v>
      </c>
      <c r="D3630" s="1">
        <f t="shared" si="129"/>
        <v>5</v>
      </c>
      <c r="E3630" s="1" t="str">
        <f>INDEX(Protocol[Mark],MATCH(C3630,Protocol[Step],0))</f>
        <v>3P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350010005</v>
      </c>
      <c r="H3630" s="134">
        <f>Systematic[[#This Row],[SampleVariableLabel]]+100*Systematic[[#This Row],[State]]</f>
        <v>350010405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350</v>
      </c>
      <c r="B3631" s="1">
        <f>IF(C3631=0,IF(B3630=Protocol!$V$20,1,B3630+1),B3630)</f>
        <v>1</v>
      </c>
      <c r="C3631" s="1">
        <f>IF(C3630+1=Protocol!$V$21,0,C3630+1)</f>
        <v>5</v>
      </c>
      <c r="D3631" s="1">
        <f t="shared" si="129"/>
        <v>6</v>
      </c>
      <c r="E3631" s="1" t="str">
        <f>INDEX(Protocol[Mark],MATCH(C3631,Protocol[Step],0))</f>
        <v>4S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350010006</v>
      </c>
      <c r="H3631" s="134">
        <f>Systematic[[#This Row],[SampleVariableLabel]]+100*Systematic[[#This Row],[State]]</f>
        <v>350010506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350</v>
      </c>
      <c r="B3632" s="1">
        <f>IF(C3632=0,IF(B3631=Protocol!$V$20,1,B3631+1),B3631)</f>
        <v>1</v>
      </c>
      <c r="C3632" s="1">
        <f>IF(C3631+1=Protocol!$V$21,0,C3631+1)</f>
        <v>6</v>
      </c>
      <c r="D3632" s="1">
        <f t="shared" si="129"/>
        <v>1</v>
      </c>
      <c r="E3632" s="1" t="str">
        <f>INDEX(Protocol[Mark],MATCH(C3632,Protocol[Step],0))</f>
        <v>5U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350010001</v>
      </c>
      <c r="H3632" s="134">
        <f>Systematic[[#This Row],[SampleVariableLabel]]+100*Systematic[[#This Row],[State]]</f>
        <v>350010601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350</v>
      </c>
      <c r="B3633" s="1">
        <f>IF(C3633=0,IF(B3632=Protocol!$V$20,1,B3632+1),B3632)</f>
        <v>1</v>
      </c>
      <c r="C3633" s="1">
        <f>IF(C3632+1=Protocol!$V$21,0,C3632+1)</f>
        <v>7</v>
      </c>
      <c r="D3633" s="1">
        <f t="shared" si="129"/>
        <v>2</v>
      </c>
      <c r="E3633" s="1" t="str">
        <f>INDEX(Protocol[Mark],MATCH(C3633,Protocol[Step],0))</f>
        <v>6Rot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350010002</v>
      </c>
      <c r="H3633" s="134">
        <f>Systematic[[#This Row],[SampleVariableLabel]]+100*Systematic[[#This Row],[State]]</f>
        <v>350010702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351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1pfi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351010003</v>
      </c>
      <c r="H3634" s="134">
        <f>Systematic[[#This Row],[SampleVariableLabel]]+100*Systematic[[#This Row],[State]]</f>
        <v>351010003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351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1OctM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351010004</v>
      </c>
      <c r="H3635" s="134">
        <f>Systematic[[#This Row],[SampleVariableLabel]]+100*Systematic[[#This Row],[State]]</f>
        <v>351010104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351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2D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351010005</v>
      </c>
      <c r="H3636" s="134">
        <f>Systematic[[#This Row],[SampleVariableLabel]]+100*Systematic[[#This Row],[State]]</f>
        <v>351010205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351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2c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351010006</v>
      </c>
      <c r="H3637" s="134">
        <f>Systematic[[#This Row],[SampleVariableLabel]]+100*Systematic[[#This Row],[State]]</f>
        <v>351010306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351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351010001</v>
      </c>
      <c r="H3638" s="134">
        <f>Systematic[[#This Row],[SampleVariableLabel]]+100*Systematic[[#This Row],[State]]</f>
        <v>351010401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351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4S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351010002</v>
      </c>
      <c r="H3639" s="134">
        <f>Systematic[[#This Row],[SampleVariableLabel]]+100*Systematic[[#This Row],[State]]</f>
        <v>351010502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351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5U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351010003</v>
      </c>
      <c r="H3640" s="134">
        <f>Systematic[[#This Row],[SampleVariableLabel]]+100*Systematic[[#This Row],[State]]</f>
        <v>351010603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351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6Rot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351010004</v>
      </c>
      <c r="H3641" s="134">
        <f>Systematic[[#This Row],[SampleVariableLabel]]+100*Systematic[[#This Row],[State]]</f>
        <v>351010704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352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1pfi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352010005</v>
      </c>
      <c r="H3642" s="134">
        <f>Systematic[[#This Row],[SampleVariableLabel]]+100*Systematic[[#This Row],[State]]</f>
        <v>352010005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352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1OctM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352010006</v>
      </c>
      <c r="H3643" s="134">
        <f>Systematic[[#This Row],[SampleVariableLabel]]+100*Systematic[[#This Row],[State]]</f>
        <v>352010106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352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352010001</v>
      </c>
      <c r="H3644" s="134">
        <f>Systematic[[#This Row],[SampleVariableLabel]]+100*Systematic[[#This Row],[State]]</f>
        <v>352010201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352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352010002</v>
      </c>
      <c r="H3645" s="134">
        <f>Systematic[[#This Row],[SampleVariableLabel]]+100*Systematic[[#This Row],[State]]</f>
        <v>352010302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352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3P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352010003</v>
      </c>
      <c r="H3646" s="134">
        <f>Systematic[[#This Row],[SampleVariableLabel]]+100*Systematic[[#This Row],[State]]</f>
        <v>352010403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352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352010004</v>
      </c>
      <c r="H3647" s="134">
        <f>Systematic[[#This Row],[SampleVariableLabel]]+100*Systematic[[#This Row],[State]]</f>
        <v>352010504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352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5U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352010005</v>
      </c>
      <c r="H3648" s="134">
        <f>Systematic[[#This Row],[SampleVariableLabel]]+100*Systematic[[#This Row],[State]]</f>
        <v>352010605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352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6Rot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352010006</v>
      </c>
      <c r="H3649" s="134">
        <f>Systematic[[#This Row],[SampleVariableLabel]]+100*Systematic[[#This Row],[State]]</f>
        <v>352010706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353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1pfi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353010001</v>
      </c>
      <c r="H3650" s="134">
        <f>Systematic[[#This Row],[SampleVariableLabel]]+100*Systematic[[#This Row],[State]]</f>
        <v>353010001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353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1OctM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353010002</v>
      </c>
      <c r="H3651" s="134">
        <f>Systematic[[#This Row],[SampleVariableLabel]]+100*Systematic[[#This Row],[State]]</f>
        <v>353010102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353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2D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353010003</v>
      </c>
      <c r="H3652" s="134">
        <f>Systematic[[#This Row],[SampleVariableLabel]]+100*Systematic[[#This Row],[State]]</f>
        <v>353010203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353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2c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353010004</v>
      </c>
      <c r="H3653" s="134">
        <f>Systematic[[#This Row],[SampleVariableLabel]]+100*Systematic[[#This Row],[State]]</f>
        <v>353010304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353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3P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353010005</v>
      </c>
      <c r="H3654" s="134">
        <f>Systematic[[#This Row],[SampleVariableLabel]]+100*Systematic[[#This Row],[State]]</f>
        <v>353010405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353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4S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353010006</v>
      </c>
      <c r="H3655" s="134">
        <f>Systematic[[#This Row],[SampleVariableLabel]]+100*Systematic[[#This Row],[State]]</f>
        <v>353010506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353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5U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353010001</v>
      </c>
      <c r="H3656" s="134">
        <f>Systematic[[#This Row],[SampleVariableLabel]]+100*Systematic[[#This Row],[State]]</f>
        <v>353010601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353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6Rot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353010002</v>
      </c>
      <c r="H3657" s="134">
        <f>Systematic[[#This Row],[SampleVariableLabel]]+100*Systematic[[#This Row],[State]]</f>
        <v>353010702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354</v>
      </c>
      <c r="B3658" s="1">
        <f>IF(C3658=0,IF(B3657=Protocol!$V$20,1,B3657+1),B3657)</f>
        <v>1</v>
      </c>
      <c r="C3658" s="1">
        <f>IF(C3657+1=Protocol!$V$21,0,C3657+1)</f>
        <v>0</v>
      </c>
      <c r="D3658" s="1">
        <f t="shared" si="131"/>
        <v>3</v>
      </c>
      <c r="E3658" s="1" t="str">
        <f>INDEX(Protocol[Mark],MATCH(C3658,Protocol[Step],0))</f>
        <v>1pfi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354010003</v>
      </c>
      <c r="H3658" s="134">
        <f>Systematic[[#This Row],[SampleVariableLabel]]+100*Systematic[[#This Row],[State]]</f>
        <v>354010003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354</v>
      </c>
      <c r="B3659" s="1">
        <f>IF(C3659=0,IF(B3658=Protocol!$V$20,1,B3658+1),B3658)</f>
        <v>1</v>
      </c>
      <c r="C3659" s="1">
        <f>IF(C3658+1=Protocol!$V$21,0,C3658+1)</f>
        <v>1</v>
      </c>
      <c r="D3659" s="1">
        <f t="shared" si="131"/>
        <v>4</v>
      </c>
      <c r="E3659" s="1" t="str">
        <f>INDEX(Protocol[Mark],MATCH(C3659,Protocol[Step],0))</f>
        <v>1OctM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354010004</v>
      </c>
      <c r="H3659" s="134">
        <f>Systematic[[#This Row],[SampleVariableLabel]]+100*Systematic[[#This Row],[State]]</f>
        <v>354010104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354</v>
      </c>
      <c r="B3660" s="1">
        <f>IF(C3660=0,IF(B3659=Protocol!$V$20,1,B3659+1),B3659)</f>
        <v>1</v>
      </c>
      <c r="C3660" s="1">
        <f>IF(C3659+1=Protocol!$V$21,0,C3659+1)</f>
        <v>2</v>
      </c>
      <c r="D3660" s="1">
        <f t="shared" si="131"/>
        <v>5</v>
      </c>
      <c r="E3660" s="1" t="str">
        <f>INDEX(Protocol[Mark],MATCH(C3660,Protocol[Step],0))</f>
        <v>2D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354010005</v>
      </c>
      <c r="H3660" s="134">
        <f>Systematic[[#This Row],[SampleVariableLabel]]+100*Systematic[[#This Row],[State]]</f>
        <v>354010205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354</v>
      </c>
      <c r="B3661" s="1">
        <f>IF(C3661=0,IF(B3660=Protocol!$V$20,1,B3660+1),B3660)</f>
        <v>1</v>
      </c>
      <c r="C3661" s="1">
        <f>IF(C3660+1=Protocol!$V$21,0,C3660+1)</f>
        <v>3</v>
      </c>
      <c r="D3661" s="1">
        <f t="shared" si="131"/>
        <v>6</v>
      </c>
      <c r="E3661" s="1" t="str">
        <f>INDEX(Protocol[Mark],MATCH(C3661,Protocol[Step],0))</f>
        <v>2c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354010006</v>
      </c>
      <c r="H3661" s="134">
        <f>Systematic[[#This Row],[SampleVariableLabel]]+100*Systematic[[#This Row],[State]]</f>
        <v>354010306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354</v>
      </c>
      <c r="B3662" s="1">
        <f>IF(C3662=0,IF(B3661=Protocol!$V$20,1,B3661+1),B3661)</f>
        <v>1</v>
      </c>
      <c r="C3662" s="1">
        <f>IF(C3661+1=Protocol!$V$21,0,C3661+1)</f>
        <v>4</v>
      </c>
      <c r="D3662" s="1">
        <f t="shared" si="131"/>
        <v>1</v>
      </c>
      <c r="E3662" s="1" t="str">
        <f>INDEX(Protocol[Mark],MATCH(C3662,Protocol[Step],0))</f>
        <v>3P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354010001</v>
      </c>
      <c r="H3662" s="134">
        <f>Systematic[[#This Row],[SampleVariableLabel]]+100*Systematic[[#This Row],[State]]</f>
        <v>354010401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354</v>
      </c>
      <c r="B3663" s="1">
        <f>IF(C3663=0,IF(B3662=Protocol!$V$20,1,B3662+1),B3662)</f>
        <v>1</v>
      </c>
      <c r="C3663" s="1">
        <f>IF(C3662+1=Protocol!$V$21,0,C3662+1)</f>
        <v>5</v>
      </c>
      <c r="D3663" s="1">
        <f t="shared" si="131"/>
        <v>2</v>
      </c>
      <c r="E3663" s="1" t="str">
        <f>INDEX(Protocol[Mark],MATCH(C3663,Protocol[Step],0))</f>
        <v>4S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354010002</v>
      </c>
      <c r="H3663" s="134">
        <f>Systematic[[#This Row],[SampleVariableLabel]]+100*Systematic[[#This Row],[State]]</f>
        <v>354010502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354</v>
      </c>
      <c r="B3664" s="1">
        <f>IF(C3664=0,IF(B3663=Protocol!$V$20,1,B3663+1),B3663)</f>
        <v>1</v>
      </c>
      <c r="C3664" s="1">
        <f>IF(C3663+1=Protocol!$V$21,0,C3663+1)</f>
        <v>6</v>
      </c>
      <c r="D3664" s="1">
        <f t="shared" si="131"/>
        <v>3</v>
      </c>
      <c r="E3664" s="1" t="str">
        <f>INDEX(Protocol[Mark],MATCH(C3664,Protocol[Step],0))</f>
        <v>5U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354010003</v>
      </c>
      <c r="H3664" s="134">
        <f>Systematic[[#This Row],[SampleVariableLabel]]+100*Systematic[[#This Row],[State]]</f>
        <v>354010603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354</v>
      </c>
      <c r="B3665" s="1">
        <f>IF(C3665=0,IF(B3664=Protocol!$V$20,1,B3664+1),B3664)</f>
        <v>1</v>
      </c>
      <c r="C3665" s="1">
        <f>IF(C3664+1=Protocol!$V$21,0,C3664+1)</f>
        <v>7</v>
      </c>
      <c r="D3665" s="1">
        <f t="shared" si="131"/>
        <v>4</v>
      </c>
      <c r="E3665" s="1" t="str">
        <f>INDEX(Protocol[Mark],MATCH(C3665,Protocol[Step],0))</f>
        <v>6Rot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354010004</v>
      </c>
      <c r="H3665" s="134">
        <f>Systematic[[#This Row],[SampleVariableLabel]]+100*Systematic[[#This Row],[State]]</f>
        <v>354010704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355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1pfi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355010005</v>
      </c>
      <c r="H3666" s="134">
        <f>Systematic[[#This Row],[SampleVariableLabel]]+100*Systematic[[#This Row],[State]]</f>
        <v>355010005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355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1OctM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355010006</v>
      </c>
      <c r="H3667" s="134">
        <f>Systematic[[#This Row],[SampleVariableLabel]]+100*Systematic[[#This Row],[State]]</f>
        <v>355010106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355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2D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355010001</v>
      </c>
      <c r="H3668" s="134">
        <f>Systematic[[#This Row],[SampleVariableLabel]]+100*Systematic[[#This Row],[State]]</f>
        <v>355010201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355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2c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355010002</v>
      </c>
      <c r="H3669" s="134">
        <f>Systematic[[#This Row],[SampleVariableLabel]]+100*Systematic[[#This Row],[State]]</f>
        <v>355010302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355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3P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355010003</v>
      </c>
      <c r="H3670" s="134">
        <f>Systematic[[#This Row],[SampleVariableLabel]]+100*Systematic[[#This Row],[State]]</f>
        <v>355010403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355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4S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355010004</v>
      </c>
      <c r="H3671" s="134">
        <f>Systematic[[#This Row],[SampleVariableLabel]]+100*Systematic[[#This Row],[State]]</f>
        <v>355010504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355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5U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355010005</v>
      </c>
      <c r="H3672" s="134">
        <f>Systematic[[#This Row],[SampleVariableLabel]]+100*Systematic[[#This Row],[State]]</f>
        <v>355010605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355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6Rot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355010006</v>
      </c>
      <c r="H3673" s="134">
        <f>Systematic[[#This Row],[SampleVariableLabel]]+100*Systematic[[#This Row],[State]]</f>
        <v>355010706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356</v>
      </c>
      <c r="B3674" s="1">
        <f>IF(C3674=0,IF(B3673=Protocol!$V$20,1,B3673+1),B3673)</f>
        <v>1</v>
      </c>
      <c r="C3674" s="1">
        <f>IF(C3673+1=Protocol!$V$21,0,C3673+1)</f>
        <v>0</v>
      </c>
      <c r="D3674" s="1">
        <f t="shared" si="131"/>
        <v>1</v>
      </c>
      <c r="E3674" s="1" t="str">
        <f>INDEX(Protocol[Mark],MATCH(C3674,Protocol[Step],0))</f>
        <v>1pfi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356010001</v>
      </c>
      <c r="H3674" s="134">
        <f>Systematic[[#This Row],[SampleVariableLabel]]+100*Systematic[[#This Row],[State]]</f>
        <v>356010001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356</v>
      </c>
      <c r="B3675" s="1">
        <f>IF(C3675=0,IF(B3674=Protocol!$V$20,1,B3674+1),B3674)</f>
        <v>1</v>
      </c>
      <c r="C3675" s="1">
        <f>IF(C3674+1=Protocol!$V$21,0,C3674+1)</f>
        <v>1</v>
      </c>
      <c r="D3675" s="1">
        <f t="shared" si="131"/>
        <v>2</v>
      </c>
      <c r="E3675" s="1" t="str">
        <f>INDEX(Protocol[Mark],MATCH(C3675,Protocol[Step],0))</f>
        <v>1OctM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356010002</v>
      </c>
      <c r="H3675" s="134">
        <f>Systematic[[#This Row],[SampleVariableLabel]]+100*Systematic[[#This Row],[State]]</f>
        <v>356010102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356</v>
      </c>
      <c r="B3676" s="1">
        <f>IF(C3676=0,IF(B3675=Protocol!$V$20,1,B3675+1),B3675)</f>
        <v>1</v>
      </c>
      <c r="C3676" s="1">
        <f>IF(C3675+1=Protocol!$V$21,0,C3675+1)</f>
        <v>2</v>
      </c>
      <c r="D3676" s="1">
        <f t="shared" si="131"/>
        <v>3</v>
      </c>
      <c r="E3676" s="1" t="str">
        <f>INDEX(Protocol[Mark],MATCH(C3676,Protocol[Step],0))</f>
        <v>2D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356010003</v>
      </c>
      <c r="H3676" s="134">
        <f>Systematic[[#This Row],[SampleVariableLabel]]+100*Systematic[[#This Row],[State]]</f>
        <v>356010203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356</v>
      </c>
      <c r="B3677" s="1">
        <f>IF(C3677=0,IF(B3676=Protocol!$V$20,1,B3676+1),B3676)</f>
        <v>1</v>
      </c>
      <c r="C3677" s="1">
        <f>IF(C3676+1=Protocol!$V$21,0,C3676+1)</f>
        <v>3</v>
      </c>
      <c r="D3677" s="1">
        <f t="shared" si="131"/>
        <v>4</v>
      </c>
      <c r="E3677" s="1" t="str">
        <f>INDEX(Protocol[Mark],MATCH(C3677,Protocol[Step],0))</f>
        <v>2c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356010004</v>
      </c>
      <c r="H3677" s="134">
        <f>Systematic[[#This Row],[SampleVariableLabel]]+100*Systematic[[#This Row],[State]]</f>
        <v>356010304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356</v>
      </c>
      <c r="B3678" s="1">
        <f>IF(C3678=0,IF(B3677=Protocol!$V$20,1,B3677+1),B3677)</f>
        <v>1</v>
      </c>
      <c r="C3678" s="1">
        <f>IF(C3677+1=Protocol!$V$21,0,C3677+1)</f>
        <v>4</v>
      </c>
      <c r="D3678" s="1">
        <f t="shared" si="131"/>
        <v>5</v>
      </c>
      <c r="E3678" s="1" t="str">
        <f>INDEX(Protocol[Mark],MATCH(C3678,Protocol[Step],0))</f>
        <v>3P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356010005</v>
      </c>
      <c r="H3678" s="134">
        <f>Systematic[[#This Row],[SampleVariableLabel]]+100*Systematic[[#This Row],[State]]</f>
        <v>356010405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356</v>
      </c>
      <c r="B3679" s="1">
        <f>IF(C3679=0,IF(B3678=Protocol!$V$20,1,B3678+1),B3678)</f>
        <v>1</v>
      </c>
      <c r="C3679" s="1">
        <f>IF(C3678+1=Protocol!$V$21,0,C3678+1)</f>
        <v>5</v>
      </c>
      <c r="D3679" s="1">
        <f t="shared" si="131"/>
        <v>6</v>
      </c>
      <c r="E3679" s="1" t="str">
        <f>INDEX(Protocol[Mark],MATCH(C3679,Protocol[Step],0))</f>
        <v>4S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356010006</v>
      </c>
      <c r="H3679" s="134">
        <f>Systematic[[#This Row],[SampleVariableLabel]]+100*Systematic[[#This Row],[State]]</f>
        <v>356010506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356</v>
      </c>
      <c r="B3680" s="1">
        <f>IF(C3680=0,IF(B3679=Protocol!$V$20,1,B3679+1),B3679)</f>
        <v>1</v>
      </c>
      <c r="C3680" s="1">
        <f>IF(C3679+1=Protocol!$V$21,0,C3679+1)</f>
        <v>6</v>
      </c>
      <c r="D3680" s="1">
        <f t="shared" si="131"/>
        <v>1</v>
      </c>
      <c r="E3680" s="1" t="str">
        <f>INDEX(Protocol[Mark],MATCH(C3680,Protocol[Step],0))</f>
        <v>5U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356010001</v>
      </c>
      <c r="H3680" s="134">
        <f>Systematic[[#This Row],[SampleVariableLabel]]+100*Systematic[[#This Row],[State]]</f>
        <v>356010601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356</v>
      </c>
      <c r="B3681" s="1">
        <f>IF(C3681=0,IF(B3680=Protocol!$V$20,1,B3680+1),B3680)</f>
        <v>1</v>
      </c>
      <c r="C3681" s="1">
        <f>IF(C3680+1=Protocol!$V$21,0,C3680+1)</f>
        <v>7</v>
      </c>
      <c r="D3681" s="1">
        <f t="shared" si="131"/>
        <v>2</v>
      </c>
      <c r="E3681" s="1" t="str">
        <f>INDEX(Protocol[Mark],MATCH(C3681,Protocol[Step],0))</f>
        <v>6Rot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356010002</v>
      </c>
      <c r="H3681" s="134">
        <f>Systematic[[#This Row],[SampleVariableLabel]]+100*Systematic[[#This Row],[State]]</f>
        <v>356010702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357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1pfi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357010003</v>
      </c>
      <c r="H3682" s="134">
        <f>Systematic[[#This Row],[SampleVariableLabel]]+100*Systematic[[#This Row],[State]]</f>
        <v>357010003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357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1OctM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357010004</v>
      </c>
      <c r="H3683" s="134">
        <f>Systematic[[#This Row],[SampleVariableLabel]]+100*Systematic[[#This Row],[State]]</f>
        <v>357010104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357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2D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357010005</v>
      </c>
      <c r="H3684" s="134">
        <f>Systematic[[#This Row],[SampleVariableLabel]]+100*Systematic[[#This Row],[State]]</f>
        <v>357010205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357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2c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357010006</v>
      </c>
      <c r="H3685" s="134">
        <f>Systematic[[#This Row],[SampleVariableLabel]]+100*Systematic[[#This Row],[State]]</f>
        <v>357010306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357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3P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357010001</v>
      </c>
      <c r="H3686" s="134">
        <f>Systematic[[#This Row],[SampleVariableLabel]]+100*Systematic[[#This Row],[State]]</f>
        <v>357010401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357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4S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357010002</v>
      </c>
      <c r="H3687" s="134">
        <f>Systematic[[#This Row],[SampleVariableLabel]]+100*Systematic[[#This Row],[State]]</f>
        <v>357010502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357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5U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357010003</v>
      </c>
      <c r="H3688" s="134">
        <f>Systematic[[#This Row],[SampleVariableLabel]]+100*Systematic[[#This Row],[State]]</f>
        <v>357010603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357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6Rot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357010004</v>
      </c>
      <c r="H3689" s="134">
        <f>Systematic[[#This Row],[SampleVariableLabel]]+100*Systematic[[#This Row],[State]]</f>
        <v>357010704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358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1pfi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358010005</v>
      </c>
      <c r="H3690" s="134">
        <f>Systematic[[#This Row],[SampleVariableLabel]]+100*Systematic[[#This Row],[State]]</f>
        <v>358010005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358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1OctM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358010006</v>
      </c>
      <c r="H3691" s="134">
        <f>Systematic[[#This Row],[SampleVariableLabel]]+100*Systematic[[#This Row],[State]]</f>
        <v>358010106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358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2D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358010001</v>
      </c>
      <c r="H3692" s="134">
        <f>Systematic[[#This Row],[SampleVariableLabel]]+100*Systematic[[#This Row],[State]]</f>
        <v>358010201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358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2c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358010002</v>
      </c>
      <c r="H3693" s="134">
        <f>Systematic[[#This Row],[SampleVariableLabel]]+100*Systematic[[#This Row],[State]]</f>
        <v>358010302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358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3P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358010003</v>
      </c>
      <c r="H3694" s="134">
        <f>Systematic[[#This Row],[SampleVariableLabel]]+100*Systematic[[#This Row],[State]]</f>
        <v>358010403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358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4S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358010004</v>
      </c>
      <c r="H3695" s="134">
        <f>Systematic[[#This Row],[SampleVariableLabel]]+100*Systematic[[#This Row],[State]]</f>
        <v>358010504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358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5U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358010005</v>
      </c>
      <c r="H3696" s="134">
        <f>Systematic[[#This Row],[SampleVariableLabel]]+100*Systematic[[#This Row],[State]]</f>
        <v>358010605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358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6Rot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358010006</v>
      </c>
      <c r="H3697" s="134">
        <f>Systematic[[#This Row],[SampleVariableLabel]]+100*Systematic[[#This Row],[State]]</f>
        <v>358010706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359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1pfi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359010001</v>
      </c>
      <c r="H3698" s="134">
        <f>Systematic[[#This Row],[SampleVariableLabel]]+100*Systematic[[#This Row],[State]]</f>
        <v>359010001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359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1OctM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359010002</v>
      </c>
      <c r="H3699" s="134">
        <f>Systematic[[#This Row],[SampleVariableLabel]]+100*Systematic[[#This Row],[State]]</f>
        <v>359010102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359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2D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359010003</v>
      </c>
      <c r="H3700" s="134">
        <f>Systematic[[#This Row],[SampleVariableLabel]]+100*Systematic[[#This Row],[State]]</f>
        <v>359010203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359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2c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359010004</v>
      </c>
      <c r="H3701" s="134">
        <f>Systematic[[#This Row],[SampleVariableLabel]]+100*Systematic[[#This Row],[State]]</f>
        <v>359010304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359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3P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359010005</v>
      </c>
      <c r="H3702" s="134">
        <f>Systematic[[#This Row],[SampleVariableLabel]]+100*Systematic[[#This Row],[State]]</f>
        <v>359010405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359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4S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359010006</v>
      </c>
      <c r="H3703" s="134">
        <f>Systematic[[#This Row],[SampleVariableLabel]]+100*Systematic[[#This Row],[State]]</f>
        <v>359010506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359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5U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359010001</v>
      </c>
      <c r="H3704" s="134">
        <f>Systematic[[#This Row],[SampleVariableLabel]]+100*Systematic[[#This Row],[State]]</f>
        <v>359010601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359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6Rot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359010002</v>
      </c>
      <c r="H3705" s="134">
        <f>Systematic[[#This Row],[SampleVariableLabel]]+100*Systematic[[#This Row],[State]]</f>
        <v>359010702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360</v>
      </c>
      <c r="B3706" s="1">
        <f>IF(C3706=0,IF(B3705=Protocol!$V$20,1,B3705+1),B3705)</f>
        <v>1</v>
      </c>
      <c r="C3706" s="1">
        <f>IF(C3705+1=Protocol!$V$21,0,C3705+1)</f>
        <v>0</v>
      </c>
      <c r="D3706" s="1">
        <f t="shared" si="131"/>
        <v>3</v>
      </c>
      <c r="E3706" s="1" t="str">
        <f>INDEX(Protocol[Mark],MATCH(C3706,Protocol[Step],0))</f>
        <v>1pfi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360010003</v>
      </c>
      <c r="H3706" s="134">
        <f>Systematic[[#This Row],[SampleVariableLabel]]+100*Systematic[[#This Row],[State]]</f>
        <v>360010003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360</v>
      </c>
      <c r="B3707" s="1">
        <f>IF(C3707=0,IF(B3706=Protocol!$V$20,1,B3706+1),B3706)</f>
        <v>1</v>
      </c>
      <c r="C3707" s="1">
        <f>IF(C3706+1=Protocol!$V$21,0,C3706+1)</f>
        <v>1</v>
      </c>
      <c r="D3707" s="1">
        <f t="shared" si="131"/>
        <v>4</v>
      </c>
      <c r="E3707" s="1" t="str">
        <f>INDEX(Protocol[Mark],MATCH(C3707,Protocol[Step],0))</f>
        <v>1OctM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360010004</v>
      </c>
      <c r="H3707" s="134">
        <f>Systematic[[#This Row],[SampleVariableLabel]]+100*Systematic[[#This Row],[State]]</f>
        <v>360010104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360</v>
      </c>
      <c r="B3708" s="1">
        <f>IF(C3708=0,IF(B3707=Protocol!$V$20,1,B3707+1),B3707)</f>
        <v>1</v>
      </c>
      <c r="C3708" s="1">
        <f>IF(C3707+1=Protocol!$V$21,0,C3707+1)</f>
        <v>2</v>
      </c>
      <c r="D3708" s="1">
        <f t="shared" si="131"/>
        <v>5</v>
      </c>
      <c r="E3708" s="1" t="str">
        <f>INDEX(Protocol[Mark],MATCH(C3708,Protocol[Step],0))</f>
        <v>2D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360010005</v>
      </c>
      <c r="H3708" s="134">
        <f>Systematic[[#This Row],[SampleVariableLabel]]+100*Systematic[[#This Row],[State]]</f>
        <v>360010205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360</v>
      </c>
      <c r="B3709" s="1">
        <f>IF(C3709=0,IF(B3708=Protocol!$V$20,1,B3708+1),B3708)</f>
        <v>1</v>
      </c>
      <c r="C3709" s="1">
        <f>IF(C3708+1=Protocol!$V$21,0,C3708+1)</f>
        <v>3</v>
      </c>
      <c r="D3709" s="1">
        <f t="shared" si="131"/>
        <v>6</v>
      </c>
      <c r="E3709" s="1" t="str">
        <f>INDEX(Protocol[Mark],MATCH(C3709,Protocol[Step],0))</f>
        <v>2c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360010006</v>
      </c>
      <c r="H3709" s="134">
        <f>Systematic[[#This Row],[SampleVariableLabel]]+100*Systematic[[#This Row],[State]]</f>
        <v>360010306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360</v>
      </c>
      <c r="B3710" s="1">
        <f>IF(C3710=0,IF(B3709=Protocol!$V$20,1,B3709+1),B3709)</f>
        <v>1</v>
      </c>
      <c r="C3710" s="1">
        <f>IF(C3709+1=Protocol!$V$21,0,C3709+1)</f>
        <v>4</v>
      </c>
      <c r="D3710" s="1">
        <f t="shared" si="131"/>
        <v>1</v>
      </c>
      <c r="E3710" s="1" t="str">
        <f>INDEX(Protocol[Mark],MATCH(C3710,Protocol[Step],0))</f>
        <v>3P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360010001</v>
      </c>
      <c r="H3710" s="134">
        <f>Systematic[[#This Row],[SampleVariableLabel]]+100*Systematic[[#This Row],[State]]</f>
        <v>360010401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360</v>
      </c>
      <c r="B3711" s="1">
        <f>IF(C3711=0,IF(B3710=Protocol!$V$20,1,B3710+1),B3710)</f>
        <v>1</v>
      </c>
      <c r="C3711" s="1">
        <f>IF(C3710+1=Protocol!$V$21,0,C3710+1)</f>
        <v>5</v>
      </c>
      <c r="D3711" s="1">
        <f t="shared" si="131"/>
        <v>2</v>
      </c>
      <c r="E3711" s="1" t="str">
        <f>INDEX(Protocol[Mark],MATCH(C3711,Protocol[Step],0))</f>
        <v>4S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360010002</v>
      </c>
      <c r="H3711" s="134">
        <f>Systematic[[#This Row],[SampleVariableLabel]]+100*Systematic[[#This Row],[State]]</f>
        <v>360010502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360</v>
      </c>
      <c r="B3712" s="1">
        <f>IF(C3712=0,IF(B3711=Protocol!$V$20,1,B3711+1),B3711)</f>
        <v>1</v>
      </c>
      <c r="C3712" s="1">
        <f>IF(C3711+1=Protocol!$V$21,0,C3711+1)</f>
        <v>6</v>
      </c>
      <c r="D3712" s="1">
        <f t="shared" si="131"/>
        <v>3</v>
      </c>
      <c r="E3712" s="1" t="str">
        <f>INDEX(Protocol[Mark],MATCH(C3712,Protocol[Step],0))</f>
        <v>5U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360010003</v>
      </c>
      <c r="H3712" s="134">
        <f>Systematic[[#This Row],[SampleVariableLabel]]+100*Systematic[[#This Row],[State]]</f>
        <v>360010603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360</v>
      </c>
      <c r="B3713" s="1">
        <f>IF(C3713=0,IF(B3712=Protocol!$V$20,1,B3712+1),B3712)</f>
        <v>1</v>
      </c>
      <c r="C3713" s="1">
        <f>IF(C3712+1=Protocol!$V$21,0,C3712+1)</f>
        <v>7</v>
      </c>
      <c r="D3713" s="1">
        <f t="shared" si="131"/>
        <v>4</v>
      </c>
      <c r="E3713" s="1" t="str">
        <f>INDEX(Protocol[Mark],MATCH(C3713,Protocol[Step],0))</f>
        <v>6Rot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360010004</v>
      </c>
      <c r="H3713" s="134">
        <f>Systematic[[#This Row],[SampleVariableLabel]]+100*Systematic[[#This Row],[State]]</f>
        <v>360010704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361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1pfi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361010005</v>
      </c>
      <c r="H3714" s="134">
        <f>Systematic[[#This Row],[SampleVariableLabel]]+100*Systematic[[#This Row],[State]]</f>
        <v>361010005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361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1OctM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361010006</v>
      </c>
      <c r="H3715" s="134">
        <f>Systematic[[#This Row],[SampleVariableLabel]]+100*Systematic[[#This Row],[State]]</f>
        <v>361010106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361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361010001</v>
      </c>
      <c r="H3716" s="134">
        <f>Systematic[[#This Row],[SampleVariableLabel]]+100*Systematic[[#This Row],[State]]</f>
        <v>361010201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361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2c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361010002</v>
      </c>
      <c r="H3717" s="134">
        <f>Systematic[[#This Row],[SampleVariableLabel]]+100*Systematic[[#This Row],[State]]</f>
        <v>361010302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361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3P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361010003</v>
      </c>
      <c r="H3718" s="134">
        <f>Systematic[[#This Row],[SampleVariableLabel]]+100*Systematic[[#This Row],[State]]</f>
        <v>361010403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361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4S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361010004</v>
      </c>
      <c r="H3719" s="134">
        <f>Systematic[[#This Row],[SampleVariableLabel]]+100*Systematic[[#This Row],[State]]</f>
        <v>361010504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361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5U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361010005</v>
      </c>
      <c r="H3720" s="134">
        <f>Systematic[[#This Row],[SampleVariableLabel]]+100*Systematic[[#This Row],[State]]</f>
        <v>361010605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361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6Rot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361010006</v>
      </c>
      <c r="H3721" s="134">
        <f>Systematic[[#This Row],[SampleVariableLabel]]+100*Systematic[[#This Row],[State]]</f>
        <v>361010706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362</v>
      </c>
      <c r="B3722" s="1">
        <f>IF(C3722=0,IF(B3721=Protocol!$V$20,1,B3721+1),B3721)</f>
        <v>1</v>
      </c>
      <c r="C3722" s="1">
        <f>IF(C3721+1=Protocol!$V$21,0,C3721+1)</f>
        <v>0</v>
      </c>
      <c r="D3722" s="1">
        <f t="shared" si="133"/>
        <v>1</v>
      </c>
      <c r="E3722" s="1" t="str">
        <f>INDEX(Protocol[Mark],MATCH(C3722,Protocol[Step],0))</f>
        <v>1pfi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362010001</v>
      </c>
      <c r="H3722" s="134">
        <f>Systematic[[#This Row],[SampleVariableLabel]]+100*Systematic[[#This Row],[State]]</f>
        <v>362010001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362</v>
      </c>
      <c r="B3723" s="1">
        <f>IF(C3723=0,IF(B3722=Protocol!$V$20,1,B3722+1),B3722)</f>
        <v>1</v>
      </c>
      <c r="C3723" s="1">
        <f>IF(C3722+1=Protocol!$V$21,0,C3722+1)</f>
        <v>1</v>
      </c>
      <c r="D3723" s="1">
        <f t="shared" si="133"/>
        <v>2</v>
      </c>
      <c r="E3723" s="1" t="str">
        <f>INDEX(Protocol[Mark],MATCH(C3723,Protocol[Step],0))</f>
        <v>1OctM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362010002</v>
      </c>
      <c r="H3723" s="134">
        <f>Systematic[[#This Row],[SampleVariableLabel]]+100*Systematic[[#This Row],[State]]</f>
        <v>362010102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362</v>
      </c>
      <c r="B3724" s="1">
        <f>IF(C3724=0,IF(B3723=Protocol!$V$20,1,B3723+1),B3723)</f>
        <v>1</v>
      </c>
      <c r="C3724" s="1">
        <f>IF(C3723+1=Protocol!$V$21,0,C3723+1)</f>
        <v>2</v>
      </c>
      <c r="D3724" s="1">
        <f t="shared" si="133"/>
        <v>3</v>
      </c>
      <c r="E3724" s="1" t="str">
        <f>INDEX(Protocol[Mark],MATCH(C3724,Protocol[Step],0))</f>
        <v>2D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362010003</v>
      </c>
      <c r="H3724" s="134">
        <f>Systematic[[#This Row],[SampleVariableLabel]]+100*Systematic[[#This Row],[State]]</f>
        <v>362010203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362</v>
      </c>
      <c r="B3725" s="1">
        <f>IF(C3725=0,IF(B3724=Protocol!$V$20,1,B3724+1),B3724)</f>
        <v>1</v>
      </c>
      <c r="C3725" s="1">
        <f>IF(C3724+1=Protocol!$V$21,0,C3724+1)</f>
        <v>3</v>
      </c>
      <c r="D3725" s="1">
        <f t="shared" si="133"/>
        <v>4</v>
      </c>
      <c r="E3725" s="1" t="str">
        <f>INDEX(Protocol[Mark],MATCH(C3725,Protocol[Step],0))</f>
        <v>2c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362010004</v>
      </c>
      <c r="H3725" s="134">
        <f>Systematic[[#This Row],[SampleVariableLabel]]+100*Systematic[[#This Row],[State]]</f>
        <v>362010304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362</v>
      </c>
      <c r="B3726" s="1">
        <f>IF(C3726=0,IF(B3725=Protocol!$V$20,1,B3725+1),B3725)</f>
        <v>1</v>
      </c>
      <c r="C3726" s="1">
        <f>IF(C3725+1=Protocol!$V$21,0,C3725+1)</f>
        <v>4</v>
      </c>
      <c r="D3726" s="1">
        <f t="shared" si="133"/>
        <v>5</v>
      </c>
      <c r="E3726" s="1" t="str">
        <f>INDEX(Protocol[Mark],MATCH(C3726,Protocol[Step],0))</f>
        <v>3P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362010005</v>
      </c>
      <c r="H3726" s="134">
        <f>Systematic[[#This Row],[SampleVariableLabel]]+100*Systematic[[#This Row],[State]]</f>
        <v>362010405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362</v>
      </c>
      <c r="B3727" s="1">
        <f>IF(C3727=0,IF(B3726=Protocol!$V$20,1,B3726+1),B3726)</f>
        <v>1</v>
      </c>
      <c r="C3727" s="1">
        <f>IF(C3726+1=Protocol!$V$21,0,C3726+1)</f>
        <v>5</v>
      </c>
      <c r="D3727" s="1">
        <f t="shared" si="133"/>
        <v>6</v>
      </c>
      <c r="E3727" s="1" t="str">
        <f>INDEX(Protocol[Mark],MATCH(C3727,Protocol[Step],0))</f>
        <v>4S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362010006</v>
      </c>
      <c r="H3727" s="134">
        <f>Systematic[[#This Row],[SampleVariableLabel]]+100*Systematic[[#This Row],[State]]</f>
        <v>362010506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362</v>
      </c>
      <c r="B3728" s="1">
        <f>IF(C3728=0,IF(B3727=Protocol!$V$20,1,B3727+1),B3727)</f>
        <v>1</v>
      </c>
      <c r="C3728" s="1">
        <f>IF(C3727+1=Protocol!$V$21,0,C3727+1)</f>
        <v>6</v>
      </c>
      <c r="D3728" s="1">
        <f t="shared" si="133"/>
        <v>1</v>
      </c>
      <c r="E3728" s="1" t="str">
        <f>INDEX(Protocol[Mark],MATCH(C3728,Protocol[Step],0))</f>
        <v>5U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362010001</v>
      </c>
      <c r="H3728" s="134">
        <f>Systematic[[#This Row],[SampleVariableLabel]]+100*Systematic[[#This Row],[State]]</f>
        <v>362010601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362</v>
      </c>
      <c r="B3729" s="1">
        <f>IF(C3729=0,IF(B3728=Protocol!$V$20,1,B3728+1),B3728)</f>
        <v>1</v>
      </c>
      <c r="C3729" s="1">
        <f>IF(C3728+1=Protocol!$V$21,0,C3728+1)</f>
        <v>7</v>
      </c>
      <c r="D3729" s="1">
        <f t="shared" si="133"/>
        <v>2</v>
      </c>
      <c r="E3729" s="1" t="str">
        <f>INDEX(Protocol[Mark],MATCH(C3729,Protocol[Step],0))</f>
        <v>6Rot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362010002</v>
      </c>
      <c r="H3729" s="134">
        <f>Systematic[[#This Row],[SampleVariableLabel]]+100*Systematic[[#This Row],[State]]</f>
        <v>362010702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363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1pfi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363010003</v>
      </c>
      <c r="H3730" s="134">
        <f>Systematic[[#This Row],[SampleVariableLabel]]+100*Systematic[[#This Row],[State]]</f>
        <v>363010003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363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1OctM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363010004</v>
      </c>
      <c r="H3731" s="134">
        <f>Systematic[[#This Row],[SampleVariableLabel]]+100*Systematic[[#This Row],[State]]</f>
        <v>363010104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363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2D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363010005</v>
      </c>
      <c r="H3732" s="134">
        <f>Systematic[[#This Row],[SampleVariableLabel]]+100*Systematic[[#This Row],[State]]</f>
        <v>363010205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363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2c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363010006</v>
      </c>
      <c r="H3733" s="134">
        <f>Systematic[[#This Row],[SampleVariableLabel]]+100*Systematic[[#This Row],[State]]</f>
        <v>363010306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363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3P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363010001</v>
      </c>
      <c r="H3734" s="134">
        <f>Systematic[[#This Row],[SampleVariableLabel]]+100*Systematic[[#This Row],[State]]</f>
        <v>363010401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363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4S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363010002</v>
      </c>
      <c r="H3735" s="134">
        <f>Systematic[[#This Row],[SampleVariableLabel]]+100*Systematic[[#This Row],[State]]</f>
        <v>363010502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363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5U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363010003</v>
      </c>
      <c r="H3736" s="134">
        <f>Systematic[[#This Row],[SampleVariableLabel]]+100*Systematic[[#This Row],[State]]</f>
        <v>363010603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363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6Rot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363010004</v>
      </c>
      <c r="H3737" s="134">
        <f>Systematic[[#This Row],[SampleVariableLabel]]+100*Systematic[[#This Row],[State]]</f>
        <v>363010704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364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1pfi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364010005</v>
      </c>
      <c r="H3738" s="134">
        <f>Systematic[[#This Row],[SampleVariableLabel]]+100*Systematic[[#This Row],[State]]</f>
        <v>364010005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364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1OctM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364010006</v>
      </c>
      <c r="H3739" s="134">
        <f>Systematic[[#This Row],[SampleVariableLabel]]+100*Systematic[[#This Row],[State]]</f>
        <v>364010106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364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364010001</v>
      </c>
      <c r="H3740" s="134">
        <f>Systematic[[#This Row],[SampleVariableLabel]]+100*Systematic[[#This Row],[State]]</f>
        <v>364010201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364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2c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364010002</v>
      </c>
      <c r="H3741" s="134">
        <f>Systematic[[#This Row],[SampleVariableLabel]]+100*Systematic[[#This Row],[State]]</f>
        <v>364010302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364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3P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364010003</v>
      </c>
      <c r="H3742" s="134">
        <f>Systematic[[#This Row],[SampleVariableLabel]]+100*Systematic[[#This Row],[State]]</f>
        <v>364010403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364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4S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364010004</v>
      </c>
      <c r="H3743" s="134">
        <f>Systematic[[#This Row],[SampleVariableLabel]]+100*Systematic[[#This Row],[State]]</f>
        <v>364010504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364</v>
      </c>
      <c r="B3744" s="1">
        <f>IF(C3744=0,IF(B3743=Protocol!$V$20,1,B3743+1),B3743)</f>
        <v>1</v>
      </c>
      <c r="C3744" s="1">
        <f>IF(C3743+1=Protocol!$V$21,0,C3743+1)</f>
        <v>6</v>
      </c>
      <c r="D3744" s="1">
        <f t="shared" si="133"/>
        <v>5</v>
      </c>
      <c r="E3744" s="1" t="str">
        <f>INDEX(Protocol[Mark],MATCH(C3744,Protocol[Step],0))</f>
        <v>5U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364010005</v>
      </c>
      <c r="H3744" s="134">
        <f>Systematic[[#This Row],[SampleVariableLabel]]+100*Systematic[[#This Row],[State]]</f>
        <v>364010605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364</v>
      </c>
      <c r="B3745" s="1">
        <f>IF(C3745=0,IF(B3744=Protocol!$V$20,1,B3744+1),B3744)</f>
        <v>1</v>
      </c>
      <c r="C3745" s="1">
        <f>IF(C3744+1=Protocol!$V$21,0,C3744+1)</f>
        <v>7</v>
      </c>
      <c r="D3745" s="1">
        <f t="shared" si="133"/>
        <v>6</v>
      </c>
      <c r="E3745" s="1" t="str">
        <f>INDEX(Protocol[Mark],MATCH(C3745,Protocol[Step],0))</f>
        <v>6Rot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364010006</v>
      </c>
      <c r="H3745" s="134">
        <f>Systematic[[#This Row],[SampleVariableLabel]]+100*Systematic[[#This Row],[State]]</f>
        <v>364010706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365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365010001</v>
      </c>
      <c r="H3746" s="134">
        <f>Systematic[[#This Row],[SampleVariableLabel]]+100*Systematic[[#This Row],[State]]</f>
        <v>365010001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365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1OctM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365010002</v>
      </c>
      <c r="H3747" s="134">
        <f>Systematic[[#This Row],[SampleVariableLabel]]+100*Systematic[[#This Row],[State]]</f>
        <v>365010102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365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365010003</v>
      </c>
      <c r="H3748" s="134">
        <f>Systematic[[#This Row],[SampleVariableLabel]]+100*Systematic[[#This Row],[State]]</f>
        <v>365010203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365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365010004</v>
      </c>
      <c r="H3749" s="134">
        <f>Systematic[[#This Row],[SampleVariableLabel]]+100*Systematic[[#This Row],[State]]</f>
        <v>365010304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365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3P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365010005</v>
      </c>
      <c r="H3750" s="134">
        <f>Systematic[[#This Row],[SampleVariableLabel]]+100*Systematic[[#This Row],[State]]</f>
        <v>365010405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365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4S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365010006</v>
      </c>
      <c r="H3751" s="134">
        <f>Systematic[[#This Row],[SampleVariableLabel]]+100*Systematic[[#This Row],[State]]</f>
        <v>365010506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365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5U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365010001</v>
      </c>
      <c r="H3752" s="134">
        <f>Systematic[[#This Row],[SampleVariableLabel]]+100*Systematic[[#This Row],[State]]</f>
        <v>365010601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365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6Rot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365010002</v>
      </c>
      <c r="H3753" s="134">
        <f>Systematic[[#This Row],[SampleVariableLabel]]+100*Systematic[[#This Row],[State]]</f>
        <v>365010702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366</v>
      </c>
      <c r="B3754" s="1">
        <f>IF(C3754=0,IF(B3753=Protocol!$V$20,1,B3753+1),B3753)</f>
        <v>1</v>
      </c>
      <c r="C3754" s="1">
        <f>IF(C3753+1=Protocol!$V$21,0,C3753+1)</f>
        <v>0</v>
      </c>
      <c r="D3754" s="1">
        <f t="shared" si="133"/>
        <v>3</v>
      </c>
      <c r="E3754" s="1" t="str">
        <f>INDEX(Protocol[Mark],MATCH(C3754,Protocol[Step],0))</f>
        <v>1pfi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366010003</v>
      </c>
      <c r="H3754" s="134">
        <f>Systematic[[#This Row],[SampleVariableLabel]]+100*Systematic[[#This Row],[State]]</f>
        <v>366010003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366</v>
      </c>
      <c r="B3755" s="1">
        <f>IF(C3755=0,IF(B3754=Protocol!$V$20,1,B3754+1),B3754)</f>
        <v>1</v>
      </c>
      <c r="C3755" s="1">
        <f>IF(C3754+1=Protocol!$V$21,0,C3754+1)</f>
        <v>1</v>
      </c>
      <c r="D3755" s="1">
        <f t="shared" si="133"/>
        <v>4</v>
      </c>
      <c r="E3755" s="1" t="str">
        <f>INDEX(Protocol[Mark],MATCH(C3755,Protocol[Step],0))</f>
        <v>1OctM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366010004</v>
      </c>
      <c r="H3755" s="134">
        <f>Systematic[[#This Row],[SampleVariableLabel]]+100*Systematic[[#This Row],[State]]</f>
        <v>366010104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366</v>
      </c>
      <c r="B3756" s="1">
        <f>IF(C3756=0,IF(B3755=Protocol!$V$20,1,B3755+1),B3755)</f>
        <v>1</v>
      </c>
      <c r="C3756" s="1">
        <f>IF(C3755+1=Protocol!$V$21,0,C3755+1)</f>
        <v>2</v>
      </c>
      <c r="D3756" s="1">
        <f t="shared" si="133"/>
        <v>5</v>
      </c>
      <c r="E3756" s="1" t="str">
        <f>INDEX(Protocol[Mark],MATCH(C3756,Protocol[Step],0))</f>
        <v>2D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366010005</v>
      </c>
      <c r="H3756" s="134">
        <f>Systematic[[#This Row],[SampleVariableLabel]]+100*Systematic[[#This Row],[State]]</f>
        <v>366010205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366</v>
      </c>
      <c r="B3757" s="1">
        <f>IF(C3757=0,IF(B3756=Protocol!$V$20,1,B3756+1),B3756)</f>
        <v>1</v>
      </c>
      <c r="C3757" s="1">
        <f>IF(C3756+1=Protocol!$V$21,0,C3756+1)</f>
        <v>3</v>
      </c>
      <c r="D3757" s="1">
        <f t="shared" si="133"/>
        <v>6</v>
      </c>
      <c r="E3757" s="1" t="str">
        <f>INDEX(Protocol[Mark],MATCH(C3757,Protocol[Step],0))</f>
        <v>2c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366010006</v>
      </c>
      <c r="H3757" s="134">
        <f>Systematic[[#This Row],[SampleVariableLabel]]+100*Systematic[[#This Row],[State]]</f>
        <v>366010306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366</v>
      </c>
      <c r="B3758" s="1">
        <f>IF(C3758=0,IF(B3757=Protocol!$V$20,1,B3757+1),B3757)</f>
        <v>1</v>
      </c>
      <c r="C3758" s="1">
        <f>IF(C3757+1=Protocol!$V$21,0,C3757+1)</f>
        <v>4</v>
      </c>
      <c r="D3758" s="1">
        <f t="shared" si="133"/>
        <v>1</v>
      </c>
      <c r="E3758" s="1" t="str">
        <f>INDEX(Protocol[Mark],MATCH(C3758,Protocol[Step],0))</f>
        <v>3P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366010001</v>
      </c>
      <c r="H3758" s="134">
        <f>Systematic[[#This Row],[SampleVariableLabel]]+100*Systematic[[#This Row],[State]]</f>
        <v>366010401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366</v>
      </c>
      <c r="B3759" s="1">
        <f>IF(C3759=0,IF(B3758=Protocol!$V$20,1,B3758+1),B3758)</f>
        <v>1</v>
      </c>
      <c r="C3759" s="1">
        <f>IF(C3758+1=Protocol!$V$21,0,C3758+1)</f>
        <v>5</v>
      </c>
      <c r="D3759" s="1">
        <f t="shared" si="133"/>
        <v>2</v>
      </c>
      <c r="E3759" s="1" t="str">
        <f>INDEX(Protocol[Mark],MATCH(C3759,Protocol[Step],0))</f>
        <v>4S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366010002</v>
      </c>
      <c r="H3759" s="134">
        <f>Systematic[[#This Row],[SampleVariableLabel]]+100*Systematic[[#This Row],[State]]</f>
        <v>366010502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366</v>
      </c>
      <c r="B3760" s="1">
        <f>IF(C3760=0,IF(B3759=Protocol!$V$20,1,B3759+1),B3759)</f>
        <v>1</v>
      </c>
      <c r="C3760" s="1">
        <f>IF(C3759+1=Protocol!$V$21,0,C3759+1)</f>
        <v>6</v>
      </c>
      <c r="D3760" s="1">
        <f t="shared" si="133"/>
        <v>3</v>
      </c>
      <c r="E3760" s="1" t="str">
        <f>INDEX(Protocol[Mark],MATCH(C3760,Protocol[Step],0))</f>
        <v>5U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366010003</v>
      </c>
      <c r="H3760" s="134">
        <f>Systematic[[#This Row],[SampleVariableLabel]]+100*Systematic[[#This Row],[State]]</f>
        <v>366010603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366</v>
      </c>
      <c r="B3761" s="1">
        <f>IF(C3761=0,IF(B3760=Protocol!$V$20,1,B3760+1),B3760)</f>
        <v>1</v>
      </c>
      <c r="C3761" s="1">
        <f>IF(C3760+1=Protocol!$V$21,0,C3760+1)</f>
        <v>7</v>
      </c>
      <c r="D3761" s="1">
        <f t="shared" si="133"/>
        <v>4</v>
      </c>
      <c r="E3761" s="1" t="str">
        <f>INDEX(Protocol[Mark],MATCH(C3761,Protocol[Step],0))</f>
        <v>6Rot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366010004</v>
      </c>
      <c r="H3761" s="134">
        <f>Systematic[[#This Row],[SampleVariableLabel]]+100*Systematic[[#This Row],[State]]</f>
        <v>366010704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367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1pfi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367010005</v>
      </c>
      <c r="H3762" s="134">
        <f>Systematic[[#This Row],[SampleVariableLabel]]+100*Systematic[[#This Row],[State]]</f>
        <v>367010005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367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1OctM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367010006</v>
      </c>
      <c r="H3763" s="134">
        <f>Systematic[[#This Row],[SampleVariableLabel]]+100*Systematic[[#This Row],[State]]</f>
        <v>367010106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367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2D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367010001</v>
      </c>
      <c r="H3764" s="134">
        <f>Systematic[[#This Row],[SampleVariableLabel]]+100*Systematic[[#This Row],[State]]</f>
        <v>367010201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367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2c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367010002</v>
      </c>
      <c r="H3765" s="134">
        <f>Systematic[[#This Row],[SampleVariableLabel]]+100*Systematic[[#This Row],[State]]</f>
        <v>367010302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367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3P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367010003</v>
      </c>
      <c r="H3766" s="134">
        <f>Systematic[[#This Row],[SampleVariableLabel]]+100*Systematic[[#This Row],[State]]</f>
        <v>367010403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367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4S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367010004</v>
      </c>
      <c r="H3767" s="134">
        <f>Systematic[[#This Row],[SampleVariableLabel]]+100*Systematic[[#This Row],[State]]</f>
        <v>367010504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367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5U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367010005</v>
      </c>
      <c r="H3768" s="134">
        <f>Systematic[[#This Row],[SampleVariableLabel]]+100*Systematic[[#This Row],[State]]</f>
        <v>367010605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367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6Rot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367010006</v>
      </c>
      <c r="H3769" s="134">
        <f>Systematic[[#This Row],[SampleVariableLabel]]+100*Systematic[[#This Row],[State]]</f>
        <v>367010706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368</v>
      </c>
      <c r="B3770" s="1">
        <f>IF(C3770=0,IF(B3769=Protocol!$V$20,1,B3769+1),B3769)</f>
        <v>1</v>
      </c>
      <c r="C3770" s="1">
        <f>IF(C3769+1=Protocol!$V$21,0,C3769+1)</f>
        <v>0</v>
      </c>
      <c r="D3770" s="1">
        <f t="shared" si="133"/>
        <v>1</v>
      </c>
      <c r="E3770" s="1" t="str">
        <f>INDEX(Protocol[Mark],MATCH(C3770,Protocol[Step],0))</f>
        <v>1pfi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368010001</v>
      </c>
      <c r="H3770" s="134">
        <f>Systematic[[#This Row],[SampleVariableLabel]]+100*Systematic[[#This Row],[State]]</f>
        <v>368010001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368</v>
      </c>
      <c r="B3771" s="1">
        <f>IF(C3771=0,IF(B3770=Protocol!$V$20,1,B3770+1),B3770)</f>
        <v>1</v>
      </c>
      <c r="C3771" s="1">
        <f>IF(C3770+1=Protocol!$V$21,0,C3770+1)</f>
        <v>1</v>
      </c>
      <c r="D3771" s="1">
        <f t="shared" si="133"/>
        <v>2</v>
      </c>
      <c r="E3771" s="1" t="str">
        <f>INDEX(Protocol[Mark],MATCH(C3771,Protocol[Step],0))</f>
        <v>1OctM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368010002</v>
      </c>
      <c r="H3771" s="134">
        <f>Systematic[[#This Row],[SampleVariableLabel]]+100*Systematic[[#This Row],[State]]</f>
        <v>368010102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368</v>
      </c>
      <c r="B3772" s="1">
        <f>IF(C3772=0,IF(B3771=Protocol!$V$20,1,B3771+1),B3771)</f>
        <v>1</v>
      </c>
      <c r="C3772" s="1">
        <f>IF(C3771+1=Protocol!$V$21,0,C3771+1)</f>
        <v>2</v>
      </c>
      <c r="D3772" s="1">
        <f t="shared" si="133"/>
        <v>3</v>
      </c>
      <c r="E3772" s="1" t="str">
        <f>INDEX(Protocol[Mark],MATCH(C3772,Protocol[Step],0))</f>
        <v>2D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368010003</v>
      </c>
      <c r="H3772" s="134">
        <f>Systematic[[#This Row],[SampleVariableLabel]]+100*Systematic[[#This Row],[State]]</f>
        <v>368010203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368</v>
      </c>
      <c r="B3773" s="1">
        <f>IF(C3773=0,IF(B3772=Protocol!$V$20,1,B3772+1),B3772)</f>
        <v>1</v>
      </c>
      <c r="C3773" s="1">
        <f>IF(C3772+1=Protocol!$V$21,0,C3772+1)</f>
        <v>3</v>
      </c>
      <c r="D3773" s="1">
        <f t="shared" si="133"/>
        <v>4</v>
      </c>
      <c r="E3773" s="1" t="str">
        <f>INDEX(Protocol[Mark],MATCH(C3773,Protocol[Step],0))</f>
        <v>2c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368010004</v>
      </c>
      <c r="H3773" s="134">
        <f>Systematic[[#This Row],[SampleVariableLabel]]+100*Systematic[[#This Row],[State]]</f>
        <v>368010304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368</v>
      </c>
      <c r="B3774" s="1">
        <f>IF(C3774=0,IF(B3773=Protocol!$V$20,1,B3773+1),B3773)</f>
        <v>1</v>
      </c>
      <c r="C3774" s="1">
        <f>IF(C3773+1=Protocol!$V$21,0,C3773+1)</f>
        <v>4</v>
      </c>
      <c r="D3774" s="1">
        <f t="shared" si="133"/>
        <v>5</v>
      </c>
      <c r="E3774" s="1" t="str">
        <f>INDEX(Protocol[Mark],MATCH(C3774,Protocol[Step],0))</f>
        <v>3P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368010005</v>
      </c>
      <c r="H3774" s="134">
        <f>Systematic[[#This Row],[SampleVariableLabel]]+100*Systematic[[#This Row],[State]]</f>
        <v>368010405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368</v>
      </c>
      <c r="B3775" s="1">
        <f>IF(C3775=0,IF(B3774=Protocol!$V$20,1,B3774+1),B3774)</f>
        <v>1</v>
      </c>
      <c r="C3775" s="1">
        <f>IF(C3774+1=Protocol!$V$21,0,C3774+1)</f>
        <v>5</v>
      </c>
      <c r="D3775" s="1">
        <f t="shared" si="133"/>
        <v>6</v>
      </c>
      <c r="E3775" s="1" t="str">
        <f>INDEX(Protocol[Mark],MATCH(C3775,Protocol[Step],0))</f>
        <v>4S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368010006</v>
      </c>
      <c r="H3775" s="134">
        <f>Systematic[[#This Row],[SampleVariableLabel]]+100*Systematic[[#This Row],[State]]</f>
        <v>368010506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368</v>
      </c>
      <c r="B3776" s="1">
        <f>IF(C3776=0,IF(B3775=Protocol!$V$20,1,B3775+1),B3775)</f>
        <v>1</v>
      </c>
      <c r="C3776" s="1">
        <f>IF(C3775+1=Protocol!$V$21,0,C3775+1)</f>
        <v>6</v>
      </c>
      <c r="D3776" s="1">
        <f t="shared" si="133"/>
        <v>1</v>
      </c>
      <c r="E3776" s="1" t="str">
        <f>INDEX(Protocol[Mark],MATCH(C3776,Protocol[Step],0))</f>
        <v>5U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368010001</v>
      </c>
      <c r="H3776" s="134">
        <f>Systematic[[#This Row],[SampleVariableLabel]]+100*Systematic[[#This Row],[State]]</f>
        <v>368010601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368</v>
      </c>
      <c r="B3777" s="1">
        <f>IF(C3777=0,IF(B3776=Protocol!$V$20,1,B3776+1),B3776)</f>
        <v>1</v>
      </c>
      <c r="C3777" s="1">
        <f>IF(C3776+1=Protocol!$V$21,0,C3776+1)</f>
        <v>7</v>
      </c>
      <c r="D3777" s="1">
        <f t="shared" si="133"/>
        <v>2</v>
      </c>
      <c r="E3777" s="1" t="str">
        <f>INDEX(Protocol[Mark],MATCH(C3777,Protocol[Step],0))</f>
        <v>6Rot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368010002</v>
      </c>
      <c r="H3777" s="134">
        <f>Systematic[[#This Row],[SampleVariableLabel]]+100*Systematic[[#This Row],[State]]</f>
        <v>368010702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369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1pfi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369010003</v>
      </c>
      <c r="H3778" s="134">
        <f>Systematic[[#This Row],[SampleVariableLabel]]+100*Systematic[[#This Row],[State]]</f>
        <v>369010003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369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1OctM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369010004</v>
      </c>
      <c r="H3779" s="134">
        <f>Systematic[[#This Row],[SampleVariableLabel]]+100*Systematic[[#This Row],[State]]</f>
        <v>369010104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369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2D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369010005</v>
      </c>
      <c r="H3780" s="134">
        <f>Systematic[[#This Row],[SampleVariableLabel]]+100*Systematic[[#This Row],[State]]</f>
        <v>369010205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369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2c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369010006</v>
      </c>
      <c r="H3781" s="134">
        <f>Systematic[[#This Row],[SampleVariableLabel]]+100*Systematic[[#This Row],[State]]</f>
        <v>369010306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369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3P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369010001</v>
      </c>
      <c r="H3782" s="134">
        <f>Systematic[[#This Row],[SampleVariableLabel]]+100*Systematic[[#This Row],[State]]</f>
        <v>369010401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369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4S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369010002</v>
      </c>
      <c r="H3783" s="134">
        <f>Systematic[[#This Row],[SampleVariableLabel]]+100*Systematic[[#This Row],[State]]</f>
        <v>369010502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369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5U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369010003</v>
      </c>
      <c r="H3784" s="134">
        <f>Systematic[[#This Row],[SampleVariableLabel]]+100*Systematic[[#This Row],[State]]</f>
        <v>369010603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369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6Rot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369010004</v>
      </c>
      <c r="H3785" s="134">
        <f>Systematic[[#This Row],[SampleVariableLabel]]+100*Systematic[[#This Row],[State]]</f>
        <v>369010704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370</v>
      </c>
      <c r="B3786" s="1">
        <f>IF(C3786=0,IF(B3785=Protocol!$V$20,1,B3785+1),B3785)</f>
        <v>1</v>
      </c>
      <c r="C3786" s="1">
        <f>IF(C3785+1=Protocol!$V$21,0,C3785+1)</f>
        <v>0</v>
      </c>
      <c r="D3786" s="1">
        <f t="shared" si="135"/>
        <v>5</v>
      </c>
      <c r="E3786" s="1" t="str">
        <f>INDEX(Protocol[Mark],MATCH(C3786,Protocol[Step],0))</f>
        <v>1pfi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370010005</v>
      </c>
      <c r="H3786" s="134">
        <f>Systematic[[#This Row],[SampleVariableLabel]]+100*Systematic[[#This Row],[State]]</f>
        <v>370010005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370</v>
      </c>
      <c r="B3787" s="1">
        <f>IF(C3787=0,IF(B3786=Protocol!$V$20,1,B3786+1),B3786)</f>
        <v>1</v>
      </c>
      <c r="C3787" s="1">
        <f>IF(C3786+1=Protocol!$V$21,0,C3786+1)</f>
        <v>1</v>
      </c>
      <c r="D3787" s="1">
        <f t="shared" si="135"/>
        <v>6</v>
      </c>
      <c r="E3787" s="1" t="str">
        <f>INDEX(Protocol[Mark],MATCH(C3787,Protocol[Step],0))</f>
        <v>1OctM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370010006</v>
      </c>
      <c r="H3787" s="134">
        <f>Systematic[[#This Row],[SampleVariableLabel]]+100*Systematic[[#This Row],[State]]</f>
        <v>370010106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370</v>
      </c>
      <c r="B3788" s="1">
        <f>IF(C3788=0,IF(B3787=Protocol!$V$20,1,B3787+1),B3787)</f>
        <v>1</v>
      </c>
      <c r="C3788" s="1">
        <f>IF(C3787+1=Protocol!$V$21,0,C3787+1)</f>
        <v>2</v>
      </c>
      <c r="D3788" s="1">
        <f t="shared" si="135"/>
        <v>1</v>
      </c>
      <c r="E3788" s="1" t="str">
        <f>INDEX(Protocol[Mark],MATCH(C3788,Protocol[Step],0))</f>
        <v>2D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370010001</v>
      </c>
      <c r="H3788" s="134">
        <f>Systematic[[#This Row],[SampleVariableLabel]]+100*Systematic[[#This Row],[State]]</f>
        <v>370010201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370</v>
      </c>
      <c r="B3789" s="1">
        <f>IF(C3789=0,IF(B3788=Protocol!$V$20,1,B3788+1),B3788)</f>
        <v>1</v>
      </c>
      <c r="C3789" s="1">
        <f>IF(C3788+1=Protocol!$V$21,0,C3788+1)</f>
        <v>3</v>
      </c>
      <c r="D3789" s="1">
        <f t="shared" si="135"/>
        <v>2</v>
      </c>
      <c r="E3789" s="1" t="str">
        <f>INDEX(Protocol[Mark],MATCH(C3789,Protocol[Step],0))</f>
        <v>2c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370010002</v>
      </c>
      <c r="H3789" s="134">
        <f>Systematic[[#This Row],[SampleVariableLabel]]+100*Systematic[[#This Row],[State]]</f>
        <v>370010302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370</v>
      </c>
      <c r="B3790" s="1">
        <f>IF(C3790=0,IF(B3789=Protocol!$V$20,1,B3789+1),B3789)</f>
        <v>1</v>
      </c>
      <c r="C3790" s="1">
        <f>IF(C3789+1=Protocol!$V$21,0,C3789+1)</f>
        <v>4</v>
      </c>
      <c r="D3790" s="1">
        <f t="shared" si="135"/>
        <v>3</v>
      </c>
      <c r="E3790" s="1" t="str">
        <f>INDEX(Protocol[Mark],MATCH(C3790,Protocol[Step],0))</f>
        <v>3P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370010003</v>
      </c>
      <c r="H3790" s="134">
        <f>Systematic[[#This Row],[SampleVariableLabel]]+100*Systematic[[#This Row],[State]]</f>
        <v>370010403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370</v>
      </c>
      <c r="B3791" s="1">
        <f>IF(C3791=0,IF(B3790=Protocol!$V$20,1,B3790+1),B3790)</f>
        <v>1</v>
      </c>
      <c r="C3791" s="1">
        <f>IF(C3790+1=Protocol!$V$21,0,C3790+1)</f>
        <v>5</v>
      </c>
      <c r="D3791" s="1">
        <f t="shared" si="135"/>
        <v>4</v>
      </c>
      <c r="E3791" s="1" t="str">
        <f>INDEX(Protocol[Mark],MATCH(C3791,Protocol[Step],0))</f>
        <v>4S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370010004</v>
      </c>
      <c r="H3791" s="134">
        <f>Systematic[[#This Row],[SampleVariableLabel]]+100*Systematic[[#This Row],[State]]</f>
        <v>370010504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370</v>
      </c>
      <c r="B3792" s="1">
        <f>IF(C3792=0,IF(B3791=Protocol!$V$20,1,B3791+1),B3791)</f>
        <v>1</v>
      </c>
      <c r="C3792" s="1">
        <f>IF(C3791+1=Protocol!$V$21,0,C3791+1)</f>
        <v>6</v>
      </c>
      <c r="D3792" s="1">
        <f t="shared" si="135"/>
        <v>5</v>
      </c>
      <c r="E3792" s="1" t="str">
        <f>INDEX(Protocol[Mark],MATCH(C3792,Protocol[Step],0))</f>
        <v>5U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370010005</v>
      </c>
      <c r="H3792" s="134">
        <f>Systematic[[#This Row],[SampleVariableLabel]]+100*Systematic[[#This Row],[State]]</f>
        <v>370010605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370</v>
      </c>
      <c r="B3793" s="1">
        <f>IF(C3793=0,IF(B3792=Protocol!$V$20,1,B3792+1),B3792)</f>
        <v>1</v>
      </c>
      <c r="C3793" s="1">
        <f>IF(C3792+1=Protocol!$V$21,0,C3792+1)</f>
        <v>7</v>
      </c>
      <c r="D3793" s="1">
        <f t="shared" si="135"/>
        <v>6</v>
      </c>
      <c r="E3793" s="1" t="str">
        <f>INDEX(Protocol[Mark],MATCH(C3793,Protocol[Step],0))</f>
        <v>6Rot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370010006</v>
      </c>
      <c r="H3793" s="134">
        <f>Systematic[[#This Row],[SampleVariableLabel]]+100*Systematic[[#This Row],[State]]</f>
        <v>370010706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371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1pfi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371010001</v>
      </c>
      <c r="H3794" s="134">
        <f>Systematic[[#This Row],[SampleVariableLabel]]+100*Systematic[[#This Row],[State]]</f>
        <v>371010001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371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1OctM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371010002</v>
      </c>
      <c r="H3795" s="134">
        <f>Systematic[[#This Row],[SampleVariableLabel]]+100*Systematic[[#This Row],[State]]</f>
        <v>371010102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371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2D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371010003</v>
      </c>
      <c r="H3796" s="134">
        <f>Systematic[[#This Row],[SampleVariableLabel]]+100*Systematic[[#This Row],[State]]</f>
        <v>371010203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371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2c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371010004</v>
      </c>
      <c r="H3797" s="134">
        <f>Systematic[[#This Row],[SampleVariableLabel]]+100*Systematic[[#This Row],[State]]</f>
        <v>371010304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371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3P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371010005</v>
      </c>
      <c r="H3798" s="134">
        <f>Systematic[[#This Row],[SampleVariableLabel]]+100*Systematic[[#This Row],[State]]</f>
        <v>371010405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371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4S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371010006</v>
      </c>
      <c r="H3799" s="134">
        <f>Systematic[[#This Row],[SampleVariableLabel]]+100*Systematic[[#This Row],[State]]</f>
        <v>371010506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371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5U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371010001</v>
      </c>
      <c r="H3800" s="134">
        <f>Systematic[[#This Row],[SampleVariableLabel]]+100*Systematic[[#This Row],[State]]</f>
        <v>371010601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371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6Rot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371010002</v>
      </c>
      <c r="H3801" s="134">
        <f>Systematic[[#This Row],[SampleVariableLabel]]+100*Systematic[[#This Row],[State]]</f>
        <v>371010702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372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1pfi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372010003</v>
      </c>
      <c r="H3802" s="134">
        <f>Systematic[[#This Row],[SampleVariableLabel]]+100*Systematic[[#This Row],[State]]</f>
        <v>372010003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372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1OctM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372010004</v>
      </c>
      <c r="H3803" s="134">
        <f>Systematic[[#This Row],[SampleVariableLabel]]+100*Systematic[[#This Row],[State]]</f>
        <v>372010104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372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2D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372010005</v>
      </c>
      <c r="H3804" s="134">
        <f>Systematic[[#This Row],[SampleVariableLabel]]+100*Systematic[[#This Row],[State]]</f>
        <v>372010205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372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2c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372010006</v>
      </c>
      <c r="H3805" s="134">
        <f>Systematic[[#This Row],[SampleVariableLabel]]+100*Systematic[[#This Row],[State]]</f>
        <v>372010306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372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3P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372010001</v>
      </c>
      <c r="H3806" s="134">
        <f>Systematic[[#This Row],[SampleVariableLabel]]+100*Systematic[[#This Row],[State]]</f>
        <v>372010401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372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4S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372010002</v>
      </c>
      <c r="H3807" s="134">
        <f>Systematic[[#This Row],[SampleVariableLabel]]+100*Systematic[[#This Row],[State]]</f>
        <v>372010502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372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5U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372010003</v>
      </c>
      <c r="H3808" s="134">
        <f>Systematic[[#This Row],[SampleVariableLabel]]+100*Systematic[[#This Row],[State]]</f>
        <v>372010603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372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6Rot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372010004</v>
      </c>
      <c r="H3809" s="134">
        <f>Systematic[[#This Row],[SampleVariableLabel]]+100*Systematic[[#This Row],[State]]</f>
        <v>372010704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373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1pfi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373010005</v>
      </c>
      <c r="H3810" s="134">
        <f>Systematic[[#This Row],[SampleVariableLabel]]+100*Systematic[[#This Row],[State]]</f>
        <v>373010005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373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1OctM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373010006</v>
      </c>
      <c r="H3811" s="134">
        <f>Systematic[[#This Row],[SampleVariableLabel]]+100*Systematic[[#This Row],[State]]</f>
        <v>373010106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373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2D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373010001</v>
      </c>
      <c r="H3812" s="134">
        <f>Systematic[[#This Row],[SampleVariableLabel]]+100*Systematic[[#This Row],[State]]</f>
        <v>373010201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373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2c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373010002</v>
      </c>
      <c r="H3813" s="134">
        <f>Systematic[[#This Row],[SampleVariableLabel]]+100*Systematic[[#This Row],[State]]</f>
        <v>373010302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373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3P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373010003</v>
      </c>
      <c r="H3814" s="134">
        <f>Systematic[[#This Row],[SampleVariableLabel]]+100*Systematic[[#This Row],[State]]</f>
        <v>373010403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373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4S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373010004</v>
      </c>
      <c r="H3815" s="134">
        <f>Systematic[[#This Row],[SampleVariableLabel]]+100*Systematic[[#This Row],[State]]</f>
        <v>373010504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373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5U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373010005</v>
      </c>
      <c r="H3816" s="134">
        <f>Systematic[[#This Row],[SampleVariableLabel]]+100*Systematic[[#This Row],[State]]</f>
        <v>373010605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373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6Rot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373010006</v>
      </c>
      <c r="H3817" s="134">
        <f>Systematic[[#This Row],[SampleVariableLabel]]+100*Systematic[[#This Row],[State]]</f>
        <v>373010706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374</v>
      </c>
      <c r="B3818" s="1">
        <f>IF(C3818=0,IF(B3817=Protocol!$V$20,1,B3817+1),B3817)</f>
        <v>1</v>
      </c>
      <c r="C3818" s="1">
        <f>IF(C3817+1=Protocol!$V$21,0,C3817+1)</f>
        <v>0</v>
      </c>
      <c r="D3818" s="1">
        <f t="shared" si="135"/>
        <v>1</v>
      </c>
      <c r="E3818" s="1" t="str">
        <f>INDEX(Protocol[Mark],MATCH(C3818,Protocol[Step],0))</f>
        <v>1pfi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374010001</v>
      </c>
      <c r="H3818" s="134">
        <f>Systematic[[#This Row],[SampleVariableLabel]]+100*Systematic[[#This Row],[State]]</f>
        <v>374010001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374</v>
      </c>
      <c r="B3819" s="1">
        <f>IF(C3819=0,IF(B3818=Protocol!$V$20,1,B3818+1),B3818)</f>
        <v>1</v>
      </c>
      <c r="C3819" s="1">
        <f>IF(C3818+1=Protocol!$V$21,0,C3818+1)</f>
        <v>1</v>
      </c>
      <c r="D3819" s="1">
        <f t="shared" si="135"/>
        <v>2</v>
      </c>
      <c r="E3819" s="1" t="str">
        <f>INDEX(Protocol[Mark],MATCH(C3819,Protocol[Step],0))</f>
        <v>1OctM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374010002</v>
      </c>
      <c r="H3819" s="134">
        <f>Systematic[[#This Row],[SampleVariableLabel]]+100*Systematic[[#This Row],[State]]</f>
        <v>374010102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374</v>
      </c>
      <c r="B3820" s="1">
        <f>IF(C3820=0,IF(B3819=Protocol!$V$20,1,B3819+1),B3819)</f>
        <v>1</v>
      </c>
      <c r="C3820" s="1">
        <f>IF(C3819+1=Protocol!$V$21,0,C3819+1)</f>
        <v>2</v>
      </c>
      <c r="D3820" s="1">
        <f t="shared" si="135"/>
        <v>3</v>
      </c>
      <c r="E3820" s="1" t="str">
        <f>INDEX(Protocol[Mark],MATCH(C3820,Protocol[Step],0))</f>
        <v>2D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374010003</v>
      </c>
      <c r="H3820" s="134">
        <f>Systematic[[#This Row],[SampleVariableLabel]]+100*Systematic[[#This Row],[State]]</f>
        <v>374010203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374</v>
      </c>
      <c r="B3821" s="1">
        <f>IF(C3821=0,IF(B3820=Protocol!$V$20,1,B3820+1),B3820)</f>
        <v>1</v>
      </c>
      <c r="C3821" s="1">
        <f>IF(C3820+1=Protocol!$V$21,0,C3820+1)</f>
        <v>3</v>
      </c>
      <c r="D3821" s="1">
        <f t="shared" si="135"/>
        <v>4</v>
      </c>
      <c r="E3821" s="1" t="str">
        <f>INDEX(Protocol[Mark],MATCH(C3821,Protocol[Step],0))</f>
        <v>2c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374010004</v>
      </c>
      <c r="H3821" s="134">
        <f>Systematic[[#This Row],[SampleVariableLabel]]+100*Systematic[[#This Row],[State]]</f>
        <v>374010304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374</v>
      </c>
      <c r="B3822" s="1">
        <f>IF(C3822=0,IF(B3821=Protocol!$V$20,1,B3821+1),B3821)</f>
        <v>1</v>
      </c>
      <c r="C3822" s="1">
        <f>IF(C3821+1=Protocol!$V$21,0,C3821+1)</f>
        <v>4</v>
      </c>
      <c r="D3822" s="1">
        <f t="shared" si="135"/>
        <v>5</v>
      </c>
      <c r="E3822" s="1" t="str">
        <f>INDEX(Protocol[Mark],MATCH(C3822,Protocol[Step],0))</f>
        <v>3P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374010005</v>
      </c>
      <c r="H3822" s="134">
        <f>Systematic[[#This Row],[SampleVariableLabel]]+100*Systematic[[#This Row],[State]]</f>
        <v>374010405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374</v>
      </c>
      <c r="B3823" s="1">
        <f>IF(C3823=0,IF(B3822=Protocol!$V$20,1,B3822+1),B3822)</f>
        <v>1</v>
      </c>
      <c r="C3823" s="1">
        <f>IF(C3822+1=Protocol!$V$21,0,C3822+1)</f>
        <v>5</v>
      </c>
      <c r="D3823" s="1">
        <f t="shared" si="135"/>
        <v>6</v>
      </c>
      <c r="E3823" s="1" t="str">
        <f>INDEX(Protocol[Mark],MATCH(C3823,Protocol[Step],0))</f>
        <v>4S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374010006</v>
      </c>
      <c r="H3823" s="134">
        <f>Systematic[[#This Row],[SampleVariableLabel]]+100*Systematic[[#This Row],[State]]</f>
        <v>374010506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374</v>
      </c>
      <c r="B3824" s="1">
        <f>IF(C3824=0,IF(B3823=Protocol!$V$20,1,B3823+1),B3823)</f>
        <v>1</v>
      </c>
      <c r="C3824" s="1">
        <f>IF(C3823+1=Protocol!$V$21,0,C3823+1)</f>
        <v>6</v>
      </c>
      <c r="D3824" s="1">
        <f t="shared" si="135"/>
        <v>1</v>
      </c>
      <c r="E3824" s="1" t="str">
        <f>INDEX(Protocol[Mark],MATCH(C3824,Protocol[Step],0))</f>
        <v>5U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374010001</v>
      </c>
      <c r="H3824" s="134">
        <f>Systematic[[#This Row],[SampleVariableLabel]]+100*Systematic[[#This Row],[State]]</f>
        <v>374010601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374</v>
      </c>
      <c r="B3825" s="1">
        <f>IF(C3825=0,IF(B3824=Protocol!$V$20,1,B3824+1),B3824)</f>
        <v>1</v>
      </c>
      <c r="C3825" s="1">
        <f>IF(C3824+1=Protocol!$V$21,0,C3824+1)</f>
        <v>7</v>
      </c>
      <c r="D3825" s="1">
        <f t="shared" si="135"/>
        <v>2</v>
      </c>
      <c r="E3825" s="1" t="str">
        <f>INDEX(Protocol[Mark],MATCH(C3825,Protocol[Step],0))</f>
        <v>6Rot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374010002</v>
      </c>
      <c r="H3825" s="134">
        <f>Systematic[[#This Row],[SampleVariableLabel]]+100*Systematic[[#This Row],[State]]</f>
        <v>374010702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375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1pfi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375010003</v>
      </c>
      <c r="H3826" s="134">
        <f>Systematic[[#This Row],[SampleVariableLabel]]+100*Systematic[[#This Row],[State]]</f>
        <v>375010003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375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1OctM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375010004</v>
      </c>
      <c r="H3827" s="134">
        <f>Systematic[[#This Row],[SampleVariableLabel]]+100*Systematic[[#This Row],[State]]</f>
        <v>375010104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375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2D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375010005</v>
      </c>
      <c r="H3828" s="134">
        <f>Systematic[[#This Row],[SampleVariableLabel]]+100*Systematic[[#This Row],[State]]</f>
        <v>375010205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375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2c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375010006</v>
      </c>
      <c r="H3829" s="134">
        <f>Systematic[[#This Row],[SampleVariableLabel]]+100*Systematic[[#This Row],[State]]</f>
        <v>375010306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375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3P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375010001</v>
      </c>
      <c r="H3830" s="134">
        <f>Systematic[[#This Row],[SampleVariableLabel]]+100*Systematic[[#This Row],[State]]</f>
        <v>375010401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375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4S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375010002</v>
      </c>
      <c r="H3831" s="134">
        <f>Systematic[[#This Row],[SampleVariableLabel]]+100*Systematic[[#This Row],[State]]</f>
        <v>375010502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375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5U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375010003</v>
      </c>
      <c r="H3832" s="134">
        <f>Systematic[[#This Row],[SampleVariableLabel]]+100*Systematic[[#This Row],[State]]</f>
        <v>375010603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375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6Rot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375010004</v>
      </c>
      <c r="H3833" s="134">
        <f>Systematic[[#This Row],[SampleVariableLabel]]+100*Systematic[[#This Row],[State]]</f>
        <v>375010704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376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1pfi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376010005</v>
      </c>
      <c r="H3834" s="134">
        <f>Systematic[[#This Row],[SampleVariableLabel]]+100*Systematic[[#This Row],[State]]</f>
        <v>376010005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376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1OctM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376010006</v>
      </c>
      <c r="H3835" s="134">
        <f>Systematic[[#This Row],[SampleVariableLabel]]+100*Systematic[[#This Row],[State]]</f>
        <v>376010106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376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376010001</v>
      </c>
      <c r="H3836" s="134">
        <f>Systematic[[#This Row],[SampleVariableLabel]]+100*Systematic[[#This Row],[State]]</f>
        <v>376010201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376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2c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376010002</v>
      </c>
      <c r="H3837" s="134">
        <f>Systematic[[#This Row],[SampleVariableLabel]]+100*Systematic[[#This Row],[State]]</f>
        <v>376010302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376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3P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376010003</v>
      </c>
      <c r="H3838" s="134">
        <f>Systematic[[#This Row],[SampleVariableLabel]]+100*Systematic[[#This Row],[State]]</f>
        <v>376010403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376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4S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376010004</v>
      </c>
      <c r="H3839" s="134">
        <f>Systematic[[#This Row],[SampleVariableLabel]]+100*Systematic[[#This Row],[State]]</f>
        <v>376010504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376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5U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376010005</v>
      </c>
      <c r="H3840" s="134">
        <f>Systematic[[#This Row],[SampleVariableLabel]]+100*Systematic[[#This Row],[State]]</f>
        <v>376010605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376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6Rot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376010006</v>
      </c>
      <c r="H3841" s="134">
        <f>Systematic[[#This Row],[SampleVariableLabel]]+100*Systematic[[#This Row],[State]]</f>
        <v>376010706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377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1pfi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377010001</v>
      </c>
      <c r="H3842" s="134">
        <f>Systematic[[#This Row],[SampleVariableLabel]]+100*Systematic[[#This Row],[State]]</f>
        <v>377010001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377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1OctM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377010002</v>
      </c>
      <c r="H3843" s="134">
        <f>Systematic[[#This Row],[SampleVariableLabel]]+100*Systematic[[#This Row],[State]]</f>
        <v>377010102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377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2D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377010003</v>
      </c>
      <c r="H3844" s="134">
        <f>Systematic[[#This Row],[SampleVariableLabel]]+100*Systematic[[#This Row],[State]]</f>
        <v>377010203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377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2c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377010004</v>
      </c>
      <c r="H3845" s="134">
        <f>Systematic[[#This Row],[SampleVariableLabel]]+100*Systematic[[#This Row],[State]]</f>
        <v>377010304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377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3P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377010005</v>
      </c>
      <c r="H3846" s="134">
        <f>Systematic[[#This Row],[SampleVariableLabel]]+100*Systematic[[#This Row],[State]]</f>
        <v>377010405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377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4S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377010006</v>
      </c>
      <c r="H3847" s="134">
        <f>Systematic[[#This Row],[SampleVariableLabel]]+100*Systematic[[#This Row],[State]]</f>
        <v>377010506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377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5U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377010001</v>
      </c>
      <c r="H3848" s="134">
        <f>Systematic[[#This Row],[SampleVariableLabel]]+100*Systematic[[#This Row],[State]]</f>
        <v>377010601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377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6Rot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377010002</v>
      </c>
      <c r="H3849" s="134">
        <f>Systematic[[#This Row],[SampleVariableLabel]]+100*Systematic[[#This Row],[State]]</f>
        <v>377010702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378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1pfi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378010003</v>
      </c>
      <c r="H3850" s="134">
        <f>Systematic[[#This Row],[SampleVariableLabel]]+100*Systematic[[#This Row],[State]]</f>
        <v>378010003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378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1OctM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378010004</v>
      </c>
      <c r="H3851" s="134">
        <f>Systematic[[#This Row],[SampleVariableLabel]]+100*Systematic[[#This Row],[State]]</f>
        <v>378010104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378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378010005</v>
      </c>
      <c r="H3852" s="134">
        <f>Systematic[[#This Row],[SampleVariableLabel]]+100*Systematic[[#This Row],[State]]</f>
        <v>378010205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378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378010006</v>
      </c>
      <c r="H3853" s="134">
        <f>Systematic[[#This Row],[SampleVariableLabel]]+100*Systematic[[#This Row],[State]]</f>
        <v>378010306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378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378010001</v>
      </c>
      <c r="H3854" s="134">
        <f>Systematic[[#This Row],[SampleVariableLabel]]+100*Systematic[[#This Row],[State]]</f>
        <v>378010401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378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4S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378010002</v>
      </c>
      <c r="H3855" s="134">
        <f>Systematic[[#This Row],[SampleVariableLabel]]+100*Systematic[[#This Row],[State]]</f>
        <v>378010502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378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5U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378010003</v>
      </c>
      <c r="H3856" s="134">
        <f>Systematic[[#This Row],[SampleVariableLabel]]+100*Systematic[[#This Row],[State]]</f>
        <v>378010603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378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6Rot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378010004</v>
      </c>
      <c r="H3857" s="134">
        <f>Systematic[[#This Row],[SampleVariableLabel]]+100*Systematic[[#This Row],[State]]</f>
        <v>378010704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379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1pfi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379010005</v>
      </c>
      <c r="H3858" s="134">
        <f>Systematic[[#This Row],[SampleVariableLabel]]+100*Systematic[[#This Row],[State]]</f>
        <v>379010005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379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1OctM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379010006</v>
      </c>
      <c r="H3859" s="134">
        <f>Systematic[[#This Row],[SampleVariableLabel]]+100*Systematic[[#This Row],[State]]</f>
        <v>379010106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379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2D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379010001</v>
      </c>
      <c r="H3860" s="134">
        <f>Systematic[[#This Row],[SampleVariableLabel]]+100*Systematic[[#This Row],[State]]</f>
        <v>379010201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379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2c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379010002</v>
      </c>
      <c r="H3861" s="134">
        <f>Systematic[[#This Row],[SampleVariableLabel]]+100*Systematic[[#This Row],[State]]</f>
        <v>379010302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379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3P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379010003</v>
      </c>
      <c r="H3862" s="134">
        <f>Systematic[[#This Row],[SampleVariableLabel]]+100*Systematic[[#This Row],[State]]</f>
        <v>379010403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379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4S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379010004</v>
      </c>
      <c r="H3863" s="134">
        <f>Systematic[[#This Row],[SampleVariableLabel]]+100*Systematic[[#This Row],[State]]</f>
        <v>379010504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379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5U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379010005</v>
      </c>
      <c r="H3864" s="134">
        <f>Systematic[[#This Row],[SampleVariableLabel]]+100*Systematic[[#This Row],[State]]</f>
        <v>379010605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379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6Rot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379010006</v>
      </c>
      <c r="H3865" s="134">
        <f>Systematic[[#This Row],[SampleVariableLabel]]+100*Systematic[[#This Row],[State]]</f>
        <v>379010706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380</v>
      </c>
      <c r="B3866" s="1">
        <f>IF(C3866=0,IF(B3865=Protocol!$V$20,1,B3865+1),B3865)</f>
        <v>1</v>
      </c>
      <c r="C3866" s="1">
        <f>IF(C3865+1=Protocol!$V$21,0,C3865+1)</f>
        <v>0</v>
      </c>
      <c r="D3866" s="1">
        <f t="shared" si="137"/>
        <v>1</v>
      </c>
      <c r="E3866" s="1" t="str">
        <f>INDEX(Protocol[Mark],MATCH(C3866,Protocol[Step],0))</f>
        <v>1pfi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380010001</v>
      </c>
      <c r="H3866" s="134">
        <f>Systematic[[#This Row],[SampleVariableLabel]]+100*Systematic[[#This Row],[State]]</f>
        <v>380010001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380</v>
      </c>
      <c r="B3867" s="1">
        <f>IF(C3867=0,IF(B3866=Protocol!$V$20,1,B3866+1),B3866)</f>
        <v>1</v>
      </c>
      <c r="C3867" s="1">
        <f>IF(C3866+1=Protocol!$V$21,0,C3866+1)</f>
        <v>1</v>
      </c>
      <c r="D3867" s="1">
        <f t="shared" si="137"/>
        <v>2</v>
      </c>
      <c r="E3867" s="1" t="str">
        <f>INDEX(Protocol[Mark],MATCH(C3867,Protocol[Step],0))</f>
        <v>1OctM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380010002</v>
      </c>
      <c r="H3867" s="134">
        <f>Systematic[[#This Row],[SampleVariableLabel]]+100*Systematic[[#This Row],[State]]</f>
        <v>380010102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380</v>
      </c>
      <c r="B3868" s="1">
        <f>IF(C3868=0,IF(B3867=Protocol!$V$20,1,B3867+1),B3867)</f>
        <v>1</v>
      </c>
      <c r="C3868" s="1">
        <f>IF(C3867+1=Protocol!$V$21,0,C3867+1)</f>
        <v>2</v>
      </c>
      <c r="D3868" s="1">
        <f t="shared" si="137"/>
        <v>3</v>
      </c>
      <c r="E3868" s="1" t="str">
        <f>INDEX(Protocol[Mark],MATCH(C3868,Protocol[Step],0))</f>
        <v>2D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380010003</v>
      </c>
      <c r="H3868" s="134">
        <f>Systematic[[#This Row],[SampleVariableLabel]]+100*Systematic[[#This Row],[State]]</f>
        <v>380010203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380</v>
      </c>
      <c r="B3869" s="1">
        <f>IF(C3869=0,IF(B3868=Protocol!$V$20,1,B3868+1),B3868)</f>
        <v>1</v>
      </c>
      <c r="C3869" s="1">
        <f>IF(C3868+1=Protocol!$V$21,0,C3868+1)</f>
        <v>3</v>
      </c>
      <c r="D3869" s="1">
        <f t="shared" si="137"/>
        <v>4</v>
      </c>
      <c r="E3869" s="1" t="str">
        <f>INDEX(Protocol[Mark],MATCH(C3869,Protocol[Step],0))</f>
        <v>2c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380010004</v>
      </c>
      <c r="H3869" s="134">
        <f>Systematic[[#This Row],[SampleVariableLabel]]+100*Systematic[[#This Row],[State]]</f>
        <v>380010304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380</v>
      </c>
      <c r="B3870" s="1">
        <f>IF(C3870=0,IF(B3869=Protocol!$V$20,1,B3869+1),B3869)</f>
        <v>1</v>
      </c>
      <c r="C3870" s="1">
        <f>IF(C3869+1=Protocol!$V$21,0,C3869+1)</f>
        <v>4</v>
      </c>
      <c r="D3870" s="1">
        <f t="shared" si="137"/>
        <v>5</v>
      </c>
      <c r="E3870" s="1" t="str">
        <f>INDEX(Protocol[Mark],MATCH(C3870,Protocol[Step],0))</f>
        <v>3P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380010005</v>
      </c>
      <c r="H3870" s="134">
        <f>Systematic[[#This Row],[SampleVariableLabel]]+100*Systematic[[#This Row],[State]]</f>
        <v>380010405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380</v>
      </c>
      <c r="B3871" s="1">
        <f>IF(C3871=0,IF(B3870=Protocol!$V$20,1,B3870+1),B3870)</f>
        <v>1</v>
      </c>
      <c r="C3871" s="1">
        <f>IF(C3870+1=Protocol!$V$21,0,C3870+1)</f>
        <v>5</v>
      </c>
      <c r="D3871" s="1">
        <f t="shared" si="137"/>
        <v>6</v>
      </c>
      <c r="E3871" s="1" t="str">
        <f>INDEX(Protocol[Mark],MATCH(C3871,Protocol[Step],0))</f>
        <v>4S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380010006</v>
      </c>
      <c r="H3871" s="134">
        <f>Systematic[[#This Row],[SampleVariableLabel]]+100*Systematic[[#This Row],[State]]</f>
        <v>380010506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380</v>
      </c>
      <c r="B3872" s="1">
        <f>IF(C3872=0,IF(B3871=Protocol!$V$20,1,B3871+1),B3871)</f>
        <v>1</v>
      </c>
      <c r="C3872" s="1">
        <f>IF(C3871+1=Protocol!$V$21,0,C3871+1)</f>
        <v>6</v>
      </c>
      <c r="D3872" s="1">
        <f t="shared" si="137"/>
        <v>1</v>
      </c>
      <c r="E3872" s="1" t="str">
        <f>INDEX(Protocol[Mark],MATCH(C3872,Protocol[Step],0))</f>
        <v>5U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380010001</v>
      </c>
      <c r="H3872" s="134">
        <f>Systematic[[#This Row],[SampleVariableLabel]]+100*Systematic[[#This Row],[State]]</f>
        <v>380010601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380</v>
      </c>
      <c r="B3873" s="1">
        <f>IF(C3873=0,IF(B3872=Protocol!$V$20,1,B3872+1),B3872)</f>
        <v>1</v>
      </c>
      <c r="C3873" s="1">
        <f>IF(C3872+1=Protocol!$V$21,0,C3872+1)</f>
        <v>7</v>
      </c>
      <c r="D3873" s="1">
        <f t="shared" si="137"/>
        <v>2</v>
      </c>
      <c r="E3873" s="1" t="str">
        <f>INDEX(Protocol[Mark],MATCH(C3873,Protocol[Step],0))</f>
        <v>6Rot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380010002</v>
      </c>
      <c r="H3873" s="134">
        <f>Systematic[[#This Row],[SampleVariableLabel]]+100*Systematic[[#This Row],[State]]</f>
        <v>380010702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381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1pfi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381010003</v>
      </c>
      <c r="H3874" s="134">
        <f>Systematic[[#This Row],[SampleVariableLabel]]+100*Systematic[[#This Row],[State]]</f>
        <v>381010003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381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1OctM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381010004</v>
      </c>
      <c r="H3875" s="134">
        <f>Systematic[[#This Row],[SampleVariableLabel]]+100*Systematic[[#This Row],[State]]</f>
        <v>381010104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381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2D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381010005</v>
      </c>
      <c r="H3876" s="134">
        <f>Systematic[[#This Row],[SampleVariableLabel]]+100*Systematic[[#This Row],[State]]</f>
        <v>381010205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381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2c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381010006</v>
      </c>
      <c r="H3877" s="134">
        <f>Systematic[[#This Row],[SampleVariableLabel]]+100*Systematic[[#This Row],[State]]</f>
        <v>381010306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381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3P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381010001</v>
      </c>
      <c r="H3878" s="134">
        <f>Systematic[[#This Row],[SampleVariableLabel]]+100*Systematic[[#This Row],[State]]</f>
        <v>381010401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381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4S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381010002</v>
      </c>
      <c r="H3879" s="134">
        <f>Systematic[[#This Row],[SampleVariableLabel]]+100*Systematic[[#This Row],[State]]</f>
        <v>381010502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381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5U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381010003</v>
      </c>
      <c r="H3880" s="134">
        <f>Systematic[[#This Row],[SampleVariableLabel]]+100*Systematic[[#This Row],[State]]</f>
        <v>381010603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381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6Rot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381010004</v>
      </c>
      <c r="H3881" s="134">
        <f>Systematic[[#This Row],[SampleVariableLabel]]+100*Systematic[[#This Row],[State]]</f>
        <v>381010704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382</v>
      </c>
      <c r="B3882" s="1">
        <f>IF(C3882=0,IF(B3881=Protocol!$V$20,1,B3881+1),B3881)</f>
        <v>1</v>
      </c>
      <c r="C3882" s="1">
        <f>IF(C3881+1=Protocol!$V$21,0,C3881+1)</f>
        <v>0</v>
      </c>
      <c r="D3882" s="1">
        <f t="shared" si="137"/>
        <v>5</v>
      </c>
      <c r="E3882" s="1" t="str">
        <f>INDEX(Protocol[Mark],MATCH(C3882,Protocol[Step],0))</f>
        <v>1pfi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382010005</v>
      </c>
      <c r="H3882" s="134">
        <f>Systematic[[#This Row],[SampleVariableLabel]]+100*Systematic[[#This Row],[State]]</f>
        <v>382010005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382</v>
      </c>
      <c r="B3883" s="1">
        <f>IF(C3883=0,IF(B3882=Protocol!$V$20,1,B3882+1),B3882)</f>
        <v>1</v>
      </c>
      <c r="C3883" s="1">
        <f>IF(C3882+1=Protocol!$V$21,0,C3882+1)</f>
        <v>1</v>
      </c>
      <c r="D3883" s="1">
        <f t="shared" si="137"/>
        <v>6</v>
      </c>
      <c r="E3883" s="1" t="str">
        <f>INDEX(Protocol[Mark],MATCH(C3883,Protocol[Step],0))</f>
        <v>1OctM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382010006</v>
      </c>
      <c r="H3883" s="134">
        <f>Systematic[[#This Row],[SampleVariableLabel]]+100*Systematic[[#This Row],[State]]</f>
        <v>382010106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382</v>
      </c>
      <c r="B3884" s="1">
        <f>IF(C3884=0,IF(B3883=Protocol!$V$20,1,B3883+1),B3883)</f>
        <v>1</v>
      </c>
      <c r="C3884" s="1">
        <f>IF(C3883+1=Protocol!$V$21,0,C3883+1)</f>
        <v>2</v>
      </c>
      <c r="D3884" s="1">
        <f t="shared" si="137"/>
        <v>1</v>
      </c>
      <c r="E3884" s="1" t="str">
        <f>INDEX(Protocol[Mark],MATCH(C3884,Protocol[Step],0))</f>
        <v>2D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382010001</v>
      </c>
      <c r="H3884" s="134">
        <f>Systematic[[#This Row],[SampleVariableLabel]]+100*Systematic[[#This Row],[State]]</f>
        <v>382010201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382</v>
      </c>
      <c r="B3885" s="1">
        <f>IF(C3885=0,IF(B3884=Protocol!$V$20,1,B3884+1),B3884)</f>
        <v>1</v>
      </c>
      <c r="C3885" s="1">
        <f>IF(C3884+1=Protocol!$V$21,0,C3884+1)</f>
        <v>3</v>
      </c>
      <c r="D3885" s="1">
        <f t="shared" si="137"/>
        <v>2</v>
      </c>
      <c r="E3885" s="1" t="str">
        <f>INDEX(Protocol[Mark],MATCH(C3885,Protocol[Step],0))</f>
        <v>2c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382010002</v>
      </c>
      <c r="H3885" s="134">
        <f>Systematic[[#This Row],[SampleVariableLabel]]+100*Systematic[[#This Row],[State]]</f>
        <v>382010302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382</v>
      </c>
      <c r="B3886" s="1">
        <f>IF(C3886=0,IF(B3885=Protocol!$V$20,1,B3885+1),B3885)</f>
        <v>1</v>
      </c>
      <c r="C3886" s="1">
        <f>IF(C3885+1=Protocol!$V$21,0,C3885+1)</f>
        <v>4</v>
      </c>
      <c r="D3886" s="1">
        <f t="shared" si="137"/>
        <v>3</v>
      </c>
      <c r="E3886" s="1" t="str">
        <f>INDEX(Protocol[Mark],MATCH(C3886,Protocol[Step],0))</f>
        <v>3P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382010003</v>
      </c>
      <c r="H3886" s="134">
        <f>Systematic[[#This Row],[SampleVariableLabel]]+100*Systematic[[#This Row],[State]]</f>
        <v>382010403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382</v>
      </c>
      <c r="B3887" s="1">
        <f>IF(C3887=0,IF(B3886=Protocol!$V$20,1,B3886+1),B3886)</f>
        <v>1</v>
      </c>
      <c r="C3887" s="1">
        <f>IF(C3886+1=Protocol!$V$21,0,C3886+1)</f>
        <v>5</v>
      </c>
      <c r="D3887" s="1">
        <f t="shared" si="137"/>
        <v>4</v>
      </c>
      <c r="E3887" s="1" t="str">
        <f>INDEX(Protocol[Mark],MATCH(C3887,Protocol[Step],0))</f>
        <v>4S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382010004</v>
      </c>
      <c r="H3887" s="134">
        <f>Systematic[[#This Row],[SampleVariableLabel]]+100*Systematic[[#This Row],[State]]</f>
        <v>382010504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382</v>
      </c>
      <c r="B3888" s="1">
        <f>IF(C3888=0,IF(B3887=Protocol!$V$20,1,B3887+1),B3887)</f>
        <v>1</v>
      </c>
      <c r="C3888" s="1">
        <f>IF(C3887+1=Protocol!$V$21,0,C3887+1)</f>
        <v>6</v>
      </c>
      <c r="D3888" s="1">
        <f t="shared" si="137"/>
        <v>5</v>
      </c>
      <c r="E3888" s="1" t="str">
        <f>INDEX(Protocol[Mark],MATCH(C3888,Protocol[Step],0))</f>
        <v>5U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382010005</v>
      </c>
      <c r="H3888" s="134">
        <f>Systematic[[#This Row],[SampleVariableLabel]]+100*Systematic[[#This Row],[State]]</f>
        <v>382010605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382</v>
      </c>
      <c r="B3889" s="1">
        <f>IF(C3889=0,IF(B3888=Protocol!$V$20,1,B3888+1),B3888)</f>
        <v>1</v>
      </c>
      <c r="C3889" s="1">
        <f>IF(C3888+1=Protocol!$V$21,0,C3888+1)</f>
        <v>7</v>
      </c>
      <c r="D3889" s="1">
        <f t="shared" si="137"/>
        <v>6</v>
      </c>
      <c r="E3889" s="1" t="str">
        <f>INDEX(Protocol[Mark],MATCH(C3889,Protocol[Step],0))</f>
        <v>6Rot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382010006</v>
      </c>
      <c r="H3889" s="134">
        <f>Systematic[[#This Row],[SampleVariableLabel]]+100*Systematic[[#This Row],[State]]</f>
        <v>382010706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383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1pfi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383010001</v>
      </c>
      <c r="H3890" s="134">
        <f>Systematic[[#This Row],[SampleVariableLabel]]+100*Systematic[[#This Row],[State]]</f>
        <v>383010001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383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1OctM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383010002</v>
      </c>
      <c r="H3891" s="134">
        <f>Systematic[[#This Row],[SampleVariableLabel]]+100*Systematic[[#This Row],[State]]</f>
        <v>383010102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383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2D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383010003</v>
      </c>
      <c r="H3892" s="134">
        <f>Systematic[[#This Row],[SampleVariableLabel]]+100*Systematic[[#This Row],[State]]</f>
        <v>383010203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383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2c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383010004</v>
      </c>
      <c r="H3893" s="134">
        <f>Systematic[[#This Row],[SampleVariableLabel]]+100*Systematic[[#This Row],[State]]</f>
        <v>383010304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383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3P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383010005</v>
      </c>
      <c r="H3894" s="134">
        <f>Systematic[[#This Row],[SampleVariableLabel]]+100*Systematic[[#This Row],[State]]</f>
        <v>383010405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383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4S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383010006</v>
      </c>
      <c r="H3895" s="134">
        <f>Systematic[[#This Row],[SampleVariableLabel]]+100*Systematic[[#This Row],[State]]</f>
        <v>383010506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383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5U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383010001</v>
      </c>
      <c r="H3896" s="134">
        <f>Systematic[[#This Row],[SampleVariableLabel]]+100*Systematic[[#This Row],[State]]</f>
        <v>383010601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383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6Rot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383010002</v>
      </c>
      <c r="H3897" s="134">
        <f>Systematic[[#This Row],[SampleVariableLabel]]+100*Systematic[[#This Row],[State]]</f>
        <v>383010702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384</v>
      </c>
      <c r="B3898" s="1">
        <f>IF(C3898=0,IF(B3897=Protocol!$V$20,1,B3897+1),B3897)</f>
        <v>1</v>
      </c>
      <c r="C3898" s="1">
        <f>IF(C3897+1=Protocol!$V$21,0,C3897+1)</f>
        <v>0</v>
      </c>
      <c r="D3898" s="1">
        <f t="shared" si="137"/>
        <v>3</v>
      </c>
      <c r="E3898" s="1" t="str">
        <f>INDEX(Protocol[Mark],MATCH(C3898,Protocol[Step],0))</f>
        <v>1pfi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384010003</v>
      </c>
      <c r="H3898" s="134">
        <f>Systematic[[#This Row],[SampleVariableLabel]]+100*Systematic[[#This Row],[State]]</f>
        <v>384010003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384</v>
      </c>
      <c r="B3899" s="1">
        <f>IF(C3899=0,IF(B3898=Protocol!$V$20,1,B3898+1),B3898)</f>
        <v>1</v>
      </c>
      <c r="C3899" s="1">
        <f>IF(C3898+1=Protocol!$V$21,0,C3898+1)</f>
        <v>1</v>
      </c>
      <c r="D3899" s="1">
        <f t="shared" si="137"/>
        <v>4</v>
      </c>
      <c r="E3899" s="1" t="str">
        <f>INDEX(Protocol[Mark],MATCH(C3899,Protocol[Step],0))</f>
        <v>1OctM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384010004</v>
      </c>
      <c r="H3899" s="134">
        <f>Systematic[[#This Row],[SampleVariableLabel]]+100*Systematic[[#This Row],[State]]</f>
        <v>384010104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384</v>
      </c>
      <c r="B3900" s="1">
        <f>IF(C3900=0,IF(B3899=Protocol!$V$20,1,B3899+1),B3899)</f>
        <v>1</v>
      </c>
      <c r="C3900" s="1">
        <f>IF(C3899+1=Protocol!$V$21,0,C3899+1)</f>
        <v>2</v>
      </c>
      <c r="D3900" s="1">
        <f t="shared" si="137"/>
        <v>5</v>
      </c>
      <c r="E3900" s="1" t="str">
        <f>INDEX(Protocol[Mark],MATCH(C3900,Protocol[Step],0))</f>
        <v>2D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384010005</v>
      </c>
      <c r="H3900" s="134">
        <f>Systematic[[#This Row],[SampleVariableLabel]]+100*Systematic[[#This Row],[State]]</f>
        <v>384010205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384</v>
      </c>
      <c r="B3901" s="1">
        <f>IF(C3901=0,IF(B3900=Protocol!$V$20,1,B3900+1),B3900)</f>
        <v>1</v>
      </c>
      <c r="C3901" s="1">
        <f>IF(C3900+1=Protocol!$V$21,0,C3900+1)</f>
        <v>3</v>
      </c>
      <c r="D3901" s="1">
        <f t="shared" si="137"/>
        <v>6</v>
      </c>
      <c r="E3901" s="1" t="str">
        <f>INDEX(Protocol[Mark],MATCH(C3901,Protocol[Step],0))</f>
        <v>2c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384010006</v>
      </c>
      <c r="H3901" s="134">
        <f>Systematic[[#This Row],[SampleVariableLabel]]+100*Systematic[[#This Row],[State]]</f>
        <v>384010306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384</v>
      </c>
      <c r="B3902" s="1">
        <f>IF(C3902=0,IF(B3901=Protocol!$V$20,1,B3901+1),B3901)</f>
        <v>1</v>
      </c>
      <c r="C3902" s="1">
        <f>IF(C3901+1=Protocol!$V$21,0,C3901+1)</f>
        <v>4</v>
      </c>
      <c r="D3902" s="1">
        <f t="shared" si="137"/>
        <v>1</v>
      </c>
      <c r="E3902" s="1" t="str">
        <f>INDEX(Protocol[Mark],MATCH(C3902,Protocol[Step],0))</f>
        <v>3P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384010001</v>
      </c>
      <c r="H3902" s="134">
        <f>Systematic[[#This Row],[SampleVariableLabel]]+100*Systematic[[#This Row],[State]]</f>
        <v>384010401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384</v>
      </c>
      <c r="B3903" s="1">
        <f>IF(C3903=0,IF(B3902=Protocol!$V$20,1,B3902+1),B3902)</f>
        <v>1</v>
      </c>
      <c r="C3903" s="1">
        <f>IF(C3902+1=Protocol!$V$21,0,C3902+1)</f>
        <v>5</v>
      </c>
      <c r="D3903" s="1">
        <f t="shared" si="137"/>
        <v>2</v>
      </c>
      <c r="E3903" s="1" t="str">
        <f>INDEX(Protocol[Mark],MATCH(C3903,Protocol[Step],0))</f>
        <v>4S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384010002</v>
      </c>
      <c r="H3903" s="134">
        <f>Systematic[[#This Row],[SampleVariableLabel]]+100*Systematic[[#This Row],[State]]</f>
        <v>384010502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384</v>
      </c>
      <c r="B3904" s="1">
        <f>IF(C3904=0,IF(B3903=Protocol!$V$20,1,B3903+1),B3903)</f>
        <v>1</v>
      </c>
      <c r="C3904" s="1">
        <f>IF(C3903+1=Protocol!$V$21,0,C3903+1)</f>
        <v>6</v>
      </c>
      <c r="D3904" s="1">
        <f t="shared" si="137"/>
        <v>3</v>
      </c>
      <c r="E3904" s="1" t="str">
        <f>INDEX(Protocol[Mark],MATCH(C3904,Protocol[Step],0))</f>
        <v>5U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384010003</v>
      </c>
      <c r="H3904" s="134">
        <f>Systematic[[#This Row],[SampleVariableLabel]]+100*Systematic[[#This Row],[State]]</f>
        <v>384010603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384</v>
      </c>
      <c r="B3905" s="1">
        <f>IF(C3905=0,IF(B3904=Protocol!$V$20,1,B3904+1),B3904)</f>
        <v>1</v>
      </c>
      <c r="C3905" s="1">
        <f>IF(C3904+1=Protocol!$V$21,0,C3904+1)</f>
        <v>7</v>
      </c>
      <c r="D3905" s="1">
        <f t="shared" si="137"/>
        <v>4</v>
      </c>
      <c r="E3905" s="1" t="str">
        <f>INDEX(Protocol[Mark],MATCH(C3905,Protocol[Step],0))</f>
        <v>6Rot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384010004</v>
      </c>
      <c r="H3905" s="134">
        <f>Systematic[[#This Row],[SampleVariableLabel]]+100*Systematic[[#This Row],[State]]</f>
        <v>384010704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385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1pfi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385010005</v>
      </c>
      <c r="H3906" s="134">
        <f>Systematic[[#This Row],[SampleVariableLabel]]+100*Systematic[[#This Row],[State]]</f>
        <v>385010005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385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1OctM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385010006</v>
      </c>
      <c r="H3907" s="134">
        <f>Systematic[[#This Row],[SampleVariableLabel]]+100*Systematic[[#This Row],[State]]</f>
        <v>385010106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385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2D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385010001</v>
      </c>
      <c r="H3908" s="134">
        <f>Systematic[[#This Row],[SampleVariableLabel]]+100*Systematic[[#This Row],[State]]</f>
        <v>385010201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385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2c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385010002</v>
      </c>
      <c r="H3909" s="134">
        <f>Systematic[[#This Row],[SampleVariableLabel]]+100*Systematic[[#This Row],[State]]</f>
        <v>385010302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385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3P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385010003</v>
      </c>
      <c r="H3910" s="134">
        <f>Systematic[[#This Row],[SampleVariableLabel]]+100*Systematic[[#This Row],[State]]</f>
        <v>385010403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385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4S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385010004</v>
      </c>
      <c r="H3911" s="134">
        <f>Systematic[[#This Row],[SampleVariableLabel]]+100*Systematic[[#This Row],[State]]</f>
        <v>385010504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385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5U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385010005</v>
      </c>
      <c r="H3912" s="134">
        <f>Systematic[[#This Row],[SampleVariableLabel]]+100*Systematic[[#This Row],[State]]</f>
        <v>385010605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385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6Rot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385010006</v>
      </c>
      <c r="H3913" s="134">
        <f>Systematic[[#This Row],[SampleVariableLabel]]+100*Systematic[[#This Row],[State]]</f>
        <v>385010706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386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1pfi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386010001</v>
      </c>
      <c r="H3914" s="134">
        <f>Systematic[[#This Row],[SampleVariableLabel]]+100*Systematic[[#This Row],[State]]</f>
        <v>386010001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386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1OctM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386010002</v>
      </c>
      <c r="H3915" s="134">
        <f>Systematic[[#This Row],[SampleVariableLabel]]+100*Systematic[[#This Row],[State]]</f>
        <v>386010102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386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386010003</v>
      </c>
      <c r="H3916" s="134">
        <f>Systematic[[#This Row],[SampleVariableLabel]]+100*Systematic[[#This Row],[State]]</f>
        <v>386010203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386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2c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386010004</v>
      </c>
      <c r="H3917" s="134">
        <f>Systematic[[#This Row],[SampleVariableLabel]]+100*Systematic[[#This Row],[State]]</f>
        <v>386010304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386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3P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386010005</v>
      </c>
      <c r="H3918" s="134">
        <f>Systematic[[#This Row],[SampleVariableLabel]]+100*Systematic[[#This Row],[State]]</f>
        <v>386010405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386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4S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386010006</v>
      </c>
      <c r="H3919" s="134">
        <f>Systematic[[#This Row],[SampleVariableLabel]]+100*Systematic[[#This Row],[State]]</f>
        <v>386010506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386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386010001</v>
      </c>
      <c r="H3920" s="134">
        <f>Systematic[[#This Row],[SampleVariableLabel]]+100*Systematic[[#This Row],[State]]</f>
        <v>386010601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386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6Rot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386010002</v>
      </c>
      <c r="H3921" s="134">
        <f>Systematic[[#This Row],[SampleVariableLabel]]+100*Systematic[[#This Row],[State]]</f>
        <v>386010702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387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1pfi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387010003</v>
      </c>
      <c r="H3922" s="134">
        <f>Systematic[[#This Row],[SampleVariableLabel]]+100*Systematic[[#This Row],[State]]</f>
        <v>387010003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387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1OctM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387010004</v>
      </c>
      <c r="H3923" s="134">
        <f>Systematic[[#This Row],[SampleVariableLabel]]+100*Systematic[[#This Row],[State]]</f>
        <v>387010104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387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2D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387010005</v>
      </c>
      <c r="H3924" s="134">
        <f>Systematic[[#This Row],[SampleVariableLabel]]+100*Systematic[[#This Row],[State]]</f>
        <v>387010205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387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2c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387010006</v>
      </c>
      <c r="H3925" s="134">
        <f>Systematic[[#This Row],[SampleVariableLabel]]+100*Systematic[[#This Row],[State]]</f>
        <v>387010306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387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3P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387010001</v>
      </c>
      <c r="H3926" s="134">
        <f>Systematic[[#This Row],[SampleVariableLabel]]+100*Systematic[[#This Row],[State]]</f>
        <v>387010401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387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4S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387010002</v>
      </c>
      <c r="H3927" s="134">
        <f>Systematic[[#This Row],[SampleVariableLabel]]+100*Systematic[[#This Row],[State]]</f>
        <v>387010502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387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5U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387010003</v>
      </c>
      <c r="H3928" s="134">
        <f>Systematic[[#This Row],[SampleVariableLabel]]+100*Systematic[[#This Row],[State]]</f>
        <v>387010603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387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6Rot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387010004</v>
      </c>
      <c r="H3929" s="134">
        <f>Systematic[[#This Row],[SampleVariableLabel]]+100*Systematic[[#This Row],[State]]</f>
        <v>387010704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388</v>
      </c>
      <c r="B3930" s="1">
        <f>IF(C3930=0,IF(B3929=Protocol!$V$20,1,B3929+1),B3929)</f>
        <v>1</v>
      </c>
      <c r="C3930" s="1">
        <f>IF(C3929+1=Protocol!$V$21,0,C3929+1)</f>
        <v>0</v>
      </c>
      <c r="D3930" s="1">
        <f t="shared" si="139"/>
        <v>5</v>
      </c>
      <c r="E3930" s="1" t="str">
        <f>INDEX(Protocol[Mark],MATCH(C3930,Protocol[Step],0))</f>
        <v>1pfi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388010005</v>
      </c>
      <c r="H3930" s="134">
        <f>Systematic[[#This Row],[SampleVariableLabel]]+100*Systematic[[#This Row],[State]]</f>
        <v>388010005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388</v>
      </c>
      <c r="B3931" s="1">
        <f>IF(C3931=0,IF(B3930=Protocol!$V$20,1,B3930+1),B3930)</f>
        <v>1</v>
      </c>
      <c r="C3931" s="1">
        <f>IF(C3930+1=Protocol!$V$21,0,C3930+1)</f>
        <v>1</v>
      </c>
      <c r="D3931" s="1">
        <f t="shared" si="139"/>
        <v>6</v>
      </c>
      <c r="E3931" s="1" t="str">
        <f>INDEX(Protocol[Mark],MATCH(C3931,Protocol[Step],0))</f>
        <v>1OctM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388010006</v>
      </c>
      <c r="H3931" s="134">
        <f>Systematic[[#This Row],[SampleVariableLabel]]+100*Systematic[[#This Row],[State]]</f>
        <v>388010106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388</v>
      </c>
      <c r="B3932" s="1">
        <f>IF(C3932=0,IF(B3931=Protocol!$V$20,1,B3931+1),B3931)</f>
        <v>1</v>
      </c>
      <c r="C3932" s="1">
        <f>IF(C3931+1=Protocol!$V$21,0,C3931+1)</f>
        <v>2</v>
      </c>
      <c r="D3932" s="1">
        <f t="shared" si="139"/>
        <v>1</v>
      </c>
      <c r="E3932" s="1" t="str">
        <f>INDEX(Protocol[Mark],MATCH(C3932,Protocol[Step],0))</f>
        <v>2D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388010001</v>
      </c>
      <c r="H3932" s="134">
        <f>Systematic[[#This Row],[SampleVariableLabel]]+100*Systematic[[#This Row],[State]]</f>
        <v>388010201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388</v>
      </c>
      <c r="B3933" s="1">
        <f>IF(C3933=0,IF(B3932=Protocol!$V$20,1,B3932+1),B3932)</f>
        <v>1</v>
      </c>
      <c r="C3933" s="1">
        <f>IF(C3932+1=Protocol!$V$21,0,C3932+1)</f>
        <v>3</v>
      </c>
      <c r="D3933" s="1">
        <f t="shared" si="139"/>
        <v>2</v>
      </c>
      <c r="E3933" s="1" t="str">
        <f>INDEX(Protocol[Mark],MATCH(C3933,Protocol[Step],0))</f>
        <v>2c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388010002</v>
      </c>
      <c r="H3933" s="134">
        <f>Systematic[[#This Row],[SampleVariableLabel]]+100*Systematic[[#This Row],[State]]</f>
        <v>388010302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388</v>
      </c>
      <c r="B3934" s="1">
        <f>IF(C3934=0,IF(B3933=Protocol!$V$20,1,B3933+1),B3933)</f>
        <v>1</v>
      </c>
      <c r="C3934" s="1">
        <f>IF(C3933+1=Protocol!$V$21,0,C3933+1)</f>
        <v>4</v>
      </c>
      <c r="D3934" s="1">
        <f t="shared" si="139"/>
        <v>3</v>
      </c>
      <c r="E3934" s="1" t="str">
        <f>INDEX(Protocol[Mark],MATCH(C3934,Protocol[Step],0))</f>
        <v>3P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388010003</v>
      </c>
      <c r="H3934" s="134">
        <f>Systematic[[#This Row],[SampleVariableLabel]]+100*Systematic[[#This Row],[State]]</f>
        <v>388010403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388</v>
      </c>
      <c r="B3935" s="1">
        <f>IF(C3935=0,IF(B3934=Protocol!$V$20,1,B3934+1),B3934)</f>
        <v>1</v>
      </c>
      <c r="C3935" s="1">
        <f>IF(C3934+1=Protocol!$V$21,0,C3934+1)</f>
        <v>5</v>
      </c>
      <c r="D3935" s="1">
        <f t="shared" si="139"/>
        <v>4</v>
      </c>
      <c r="E3935" s="1" t="str">
        <f>INDEX(Protocol[Mark],MATCH(C3935,Protocol[Step],0))</f>
        <v>4S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388010004</v>
      </c>
      <c r="H3935" s="134">
        <f>Systematic[[#This Row],[SampleVariableLabel]]+100*Systematic[[#This Row],[State]]</f>
        <v>388010504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388</v>
      </c>
      <c r="B3936" s="1">
        <f>IF(C3936=0,IF(B3935=Protocol!$V$20,1,B3935+1),B3935)</f>
        <v>1</v>
      </c>
      <c r="C3936" s="1">
        <f>IF(C3935+1=Protocol!$V$21,0,C3935+1)</f>
        <v>6</v>
      </c>
      <c r="D3936" s="1">
        <f t="shared" si="139"/>
        <v>5</v>
      </c>
      <c r="E3936" s="1" t="str">
        <f>INDEX(Protocol[Mark],MATCH(C3936,Protocol[Step],0))</f>
        <v>5U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388010005</v>
      </c>
      <c r="H3936" s="134">
        <f>Systematic[[#This Row],[SampleVariableLabel]]+100*Systematic[[#This Row],[State]]</f>
        <v>388010605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388</v>
      </c>
      <c r="B3937" s="1">
        <f>IF(C3937=0,IF(B3936=Protocol!$V$20,1,B3936+1),B3936)</f>
        <v>1</v>
      </c>
      <c r="C3937" s="1">
        <f>IF(C3936+1=Protocol!$V$21,0,C3936+1)</f>
        <v>7</v>
      </c>
      <c r="D3937" s="1">
        <f t="shared" si="139"/>
        <v>6</v>
      </c>
      <c r="E3937" s="1" t="str">
        <f>INDEX(Protocol[Mark],MATCH(C3937,Protocol[Step],0))</f>
        <v>6Rot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388010006</v>
      </c>
      <c r="H3937" s="134">
        <f>Systematic[[#This Row],[SampleVariableLabel]]+100*Systematic[[#This Row],[State]]</f>
        <v>388010706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389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1pfi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389010001</v>
      </c>
      <c r="H3938" s="134">
        <f>Systematic[[#This Row],[SampleVariableLabel]]+100*Systematic[[#This Row],[State]]</f>
        <v>389010001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389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1OctM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389010002</v>
      </c>
      <c r="H3939" s="134">
        <f>Systematic[[#This Row],[SampleVariableLabel]]+100*Systematic[[#This Row],[State]]</f>
        <v>389010102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389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2D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389010003</v>
      </c>
      <c r="H3940" s="134">
        <f>Systematic[[#This Row],[SampleVariableLabel]]+100*Systematic[[#This Row],[State]]</f>
        <v>389010203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389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2c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389010004</v>
      </c>
      <c r="H3941" s="134">
        <f>Systematic[[#This Row],[SampleVariableLabel]]+100*Systematic[[#This Row],[State]]</f>
        <v>389010304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389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3P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389010005</v>
      </c>
      <c r="H3942" s="134">
        <f>Systematic[[#This Row],[SampleVariableLabel]]+100*Systematic[[#This Row],[State]]</f>
        <v>389010405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389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4S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389010006</v>
      </c>
      <c r="H3943" s="134">
        <f>Systematic[[#This Row],[SampleVariableLabel]]+100*Systematic[[#This Row],[State]]</f>
        <v>389010506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389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5U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389010001</v>
      </c>
      <c r="H3944" s="134">
        <f>Systematic[[#This Row],[SampleVariableLabel]]+100*Systematic[[#This Row],[State]]</f>
        <v>389010601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389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6Rot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389010002</v>
      </c>
      <c r="H3945" s="134">
        <f>Systematic[[#This Row],[SampleVariableLabel]]+100*Systematic[[#This Row],[State]]</f>
        <v>389010702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390</v>
      </c>
      <c r="B3946" s="1">
        <f>IF(C3946=0,IF(B3945=Protocol!$V$20,1,B3945+1),B3945)</f>
        <v>1</v>
      </c>
      <c r="C3946" s="1">
        <f>IF(C3945+1=Protocol!$V$21,0,C3945+1)</f>
        <v>0</v>
      </c>
      <c r="D3946" s="1">
        <f t="shared" si="139"/>
        <v>3</v>
      </c>
      <c r="E3946" s="1" t="str">
        <f>INDEX(Protocol[Mark],MATCH(C3946,Protocol[Step],0))</f>
        <v>1pfi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390010003</v>
      </c>
      <c r="H3946" s="134">
        <f>Systematic[[#This Row],[SampleVariableLabel]]+100*Systematic[[#This Row],[State]]</f>
        <v>390010003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390</v>
      </c>
      <c r="B3947" s="1">
        <f>IF(C3947=0,IF(B3946=Protocol!$V$20,1,B3946+1),B3946)</f>
        <v>1</v>
      </c>
      <c r="C3947" s="1">
        <f>IF(C3946+1=Protocol!$V$21,0,C3946+1)</f>
        <v>1</v>
      </c>
      <c r="D3947" s="1">
        <f t="shared" si="139"/>
        <v>4</v>
      </c>
      <c r="E3947" s="1" t="str">
        <f>INDEX(Protocol[Mark],MATCH(C3947,Protocol[Step],0))</f>
        <v>1OctM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390010004</v>
      </c>
      <c r="H3947" s="134">
        <f>Systematic[[#This Row],[SampleVariableLabel]]+100*Systematic[[#This Row],[State]]</f>
        <v>390010104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390</v>
      </c>
      <c r="B3948" s="1">
        <f>IF(C3948=0,IF(B3947=Protocol!$V$20,1,B3947+1),B3947)</f>
        <v>1</v>
      </c>
      <c r="C3948" s="1">
        <f>IF(C3947+1=Protocol!$V$21,0,C3947+1)</f>
        <v>2</v>
      </c>
      <c r="D3948" s="1">
        <f t="shared" si="139"/>
        <v>5</v>
      </c>
      <c r="E3948" s="1" t="str">
        <f>INDEX(Protocol[Mark],MATCH(C3948,Protocol[Step],0))</f>
        <v>2D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390010005</v>
      </c>
      <c r="H3948" s="134">
        <f>Systematic[[#This Row],[SampleVariableLabel]]+100*Systematic[[#This Row],[State]]</f>
        <v>390010205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390</v>
      </c>
      <c r="B3949" s="1">
        <f>IF(C3949=0,IF(B3948=Protocol!$V$20,1,B3948+1),B3948)</f>
        <v>1</v>
      </c>
      <c r="C3949" s="1">
        <f>IF(C3948+1=Protocol!$V$21,0,C3948+1)</f>
        <v>3</v>
      </c>
      <c r="D3949" s="1">
        <f t="shared" si="139"/>
        <v>6</v>
      </c>
      <c r="E3949" s="1" t="str">
        <f>INDEX(Protocol[Mark],MATCH(C3949,Protocol[Step],0))</f>
        <v>2c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390010006</v>
      </c>
      <c r="H3949" s="134">
        <f>Systematic[[#This Row],[SampleVariableLabel]]+100*Systematic[[#This Row],[State]]</f>
        <v>390010306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390</v>
      </c>
      <c r="B3950" s="1">
        <f>IF(C3950=0,IF(B3949=Protocol!$V$20,1,B3949+1),B3949)</f>
        <v>1</v>
      </c>
      <c r="C3950" s="1">
        <f>IF(C3949+1=Protocol!$V$21,0,C3949+1)</f>
        <v>4</v>
      </c>
      <c r="D3950" s="1">
        <f t="shared" si="139"/>
        <v>1</v>
      </c>
      <c r="E3950" s="1" t="str">
        <f>INDEX(Protocol[Mark],MATCH(C3950,Protocol[Step],0))</f>
        <v>3P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390010001</v>
      </c>
      <c r="H3950" s="134">
        <f>Systematic[[#This Row],[SampleVariableLabel]]+100*Systematic[[#This Row],[State]]</f>
        <v>390010401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390</v>
      </c>
      <c r="B3951" s="1">
        <f>IF(C3951=0,IF(B3950=Protocol!$V$20,1,B3950+1),B3950)</f>
        <v>1</v>
      </c>
      <c r="C3951" s="1">
        <f>IF(C3950+1=Protocol!$V$21,0,C3950+1)</f>
        <v>5</v>
      </c>
      <c r="D3951" s="1">
        <f t="shared" si="139"/>
        <v>2</v>
      </c>
      <c r="E3951" s="1" t="str">
        <f>INDEX(Protocol[Mark],MATCH(C3951,Protocol[Step],0))</f>
        <v>4S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390010002</v>
      </c>
      <c r="H3951" s="134">
        <f>Systematic[[#This Row],[SampleVariableLabel]]+100*Systematic[[#This Row],[State]]</f>
        <v>390010502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390</v>
      </c>
      <c r="B3952" s="1">
        <f>IF(C3952=0,IF(B3951=Protocol!$V$20,1,B3951+1),B3951)</f>
        <v>1</v>
      </c>
      <c r="C3952" s="1">
        <f>IF(C3951+1=Protocol!$V$21,0,C3951+1)</f>
        <v>6</v>
      </c>
      <c r="D3952" s="1">
        <f t="shared" si="139"/>
        <v>3</v>
      </c>
      <c r="E3952" s="1" t="str">
        <f>INDEX(Protocol[Mark],MATCH(C3952,Protocol[Step],0))</f>
        <v>5U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390010003</v>
      </c>
      <c r="H3952" s="134">
        <f>Systematic[[#This Row],[SampleVariableLabel]]+100*Systematic[[#This Row],[State]]</f>
        <v>390010603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390</v>
      </c>
      <c r="B3953" s="1">
        <f>IF(C3953=0,IF(B3952=Protocol!$V$20,1,B3952+1),B3952)</f>
        <v>1</v>
      </c>
      <c r="C3953" s="1">
        <f>IF(C3952+1=Protocol!$V$21,0,C3952+1)</f>
        <v>7</v>
      </c>
      <c r="D3953" s="1">
        <f t="shared" si="139"/>
        <v>4</v>
      </c>
      <c r="E3953" s="1" t="str">
        <f>INDEX(Protocol[Mark],MATCH(C3953,Protocol[Step],0))</f>
        <v>6Rot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390010004</v>
      </c>
      <c r="H3953" s="134">
        <f>Systematic[[#This Row],[SampleVariableLabel]]+100*Systematic[[#This Row],[State]]</f>
        <v>390010704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391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391010005</v>
      </c>
      <c r="H3954" s="134">
        <f>Systematic[[#This Row],[SampleVariableLabel]]+100*Systematic[[#This Row],[State]]</f>
        <v>391010005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391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1OctM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391010006</v>
      </c>
      <c r="H3955" s="134">
        <f>Systematic[[#This Row],[SampleVariableLabel]]+100*Systematic[[#This Row],[State]]</f>
        <v>391010106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391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391010001</v>
      </c>
      <c r="H3956" s="134">
        <f>Systematic[[#This Row],[SampleVariableLabel]]+100*Systematic[[#This Row],[State]]</f>
        <v>391010201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391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391010002</v>
      </c>
      <c r="H3957" s="134">
        <f>Systematic[[#This Row],[SampleVariableLabel]]+100*Systematic[[#This Row],[State]]</f>
        <v>391010302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391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3P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391010003</v>
      </c>
      <c r="H3958" s="134">
        <f>Systematic[[#This Row],[SampleVariableLabel]]+100*Systematic[[#This Row],[State]]</f>
        <v>391010403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391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4S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391010004</v>
      </c>
      <c r="H3959" s="134">
        <f>Systematic[[#This Row],[SampleVariableLabel]]+100*Systematic[[#This Row],[State]]</f>
        <v>391010504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391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5U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391010005</v>
      </c>
      <c r="H3960" s="134">
        <f>Systematic[[#This Row],[SampleVariableLabel]]+100*Systematic[[#This Row],[State]]</f>
        <v>391010605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391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6Rot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391010006</v>
      </c>
      <c r="H3961" s="134">
        <f>Systematic[[#This Row],[SampleVariableLabel]]+100*Systematic[[#This Row],[State]]</f>
        <v>391010706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392</v>
      </c>
      <c r="B3962" s="1">
        <f>IF(C3962=0,IF(B3961=Protocol!$V$20,1,B3961+1),B3961)</f>
        <v>1</v>
      </c>
      <c r="C3962" s="1">
        <f>IF(C3961+1=Protocol!$V$21,0,C3961+1)</f>
        <v>0</v>
      </c>
      <c r="D3962" s="1">
        <f t="shared" si="139"/>
        <v>1</v>
      </c>
      <c r="E3962" s="1" t="str">
        <f>INDEX(Protocol[Mark],MATCH(C3962,Protocol[Step],0))</f>
        <v>1pfi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392010001</v>
      </c>
      <c r="H3962" s="134">
        <f>Systematic[[#This Row],[SampleVariableLabel]]+100*Systematic[[#This Row],[State]]</f>
        <v>392010001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392</v>
      </c>
      <c r="B3963" s="1">
        <f>IF(C3963=0,IF(B3962=Protocol!$V$20,1,B3962+1),B3962)</f>
        <v>1</v>
      </c>
      <c r="C3963" s="1">
        <f>IF(C3962+1=Protocol!$V$21,0,C3962+1)</f>
        <v>1</v>
      </c>
      <c r="D3963" s="1">
        <f t="shared" si="139"/>
        <v>2</v>
      </c>
      <c r="E3963" s="1" t="str">
        <f>INDEX(Protocol[Mark],MATCH(C3963,Protocol[Step],0))</f>
        <v>1OctM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392010002</v>
      </c>
      <c r="H3963" s="134">
        <f>Systematic[[#This Row],[SampleVariableLabel]]+100*Systematic[[#This Row],[State]]</f>
        <v>392010102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392</v>
      </c>
      <c r="B3964" s="1">
        <f>IF(C3964=0,IF(B3963=Protocol!$V$20,1,B3963+1),B3963)</f>
        <v>1</v>
      </c>
      <c r="C3964" s="1">
        <f>IF(C3963+1=Protocol!$V$21,0,C3963+1)</f>
        <v>2</v>
      </c>
      <c r="D3964" s="1">
        <f t="shared" si="139"/>
        <v>3</v>
      </c>
      <c r="E3964" s="1" t="str">
        <f>INDEX(Protocol[Mark],MATCH(C3964,Protocol[Step],0))</f>
        <v>2D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392010003</v>
      </c>
      <c r="H3964" s="134">
        <f>Systematic[[#This Row],[SampleVariableLabel]]+100*Systematic[[#This Row],[State]]</f>
        <v>392010203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392</v>
      </c>
      <c r="B3965" s="1">
        <f>IF(C3965=0,IF(B3964=Protocol!$V$20,1,B3964+1),B3964)</f>
        <v>1</v>
      </c>
      <c r="C3965" s="1">
        <f>IF(C3964+1=Protocol!$V$21,0,C3964+1)</f>
        <v>3</v>
      </c>
      <c r="D3965" s="1">
        <f t="shared" si="139"/>
        <v>4</v>
      </c>
      <c r="E3965" s="1" t="str">
        <f>INDEX(Protocol[Mark],MATCH(C3965,Protocol[Step],0))</f>
        <v>2c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392010004</v>
      </c>
      <c r="H3965" s="134">
        <f>Systematic[[#This Row],[SampleVariableLabel]]+100*Systematic[[#This Row],[State]]</f>
        <v>392010304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392</v>
      </c>
      <c r="B3966" s="1">
        <f>IF(C3966=0,IF(B3965=Protocol!$V$20,1,B3965+1),B3965)</f>
        <v>1</v>
      </c>
      <c r="C3966" s="1">
        <f>IF(C3965+1=Protocol!$V$21,0,C3965+1)</f>
        <v>4</v>
      </c>
      <c r="D3966" s="1">
        <f t="shared" si="139"/>
        <v>5</v>
      </c>
      <c r="E3966" s="1" t="str">
        <f>INDEX(Protocol[Mark],MATCH(C3966,Protocol[Step],0))</f>
        <v>3P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392010005</v>
      </c>
      <c r="H3966" s="134">
        <f>Systematic[[#This Row],[SampleVariableLabel]]+100*Systematic[[#This Row],[State]]</f>
        <v>392010405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392</v>
      </c>
      <c r="B3967" s="1">
        <f>IF(C3967=0,IF(B3966=Protocol!$V$20,1,B3966+1),B3966)</f>
        <v>1</v>
      </c>
      <c r="C3967" s="1">
        <f>IF(C3966+1=Protocol!$V$21,0,C3966+1)</f>
        <v>5</v>
      </c>
      <c r="D3967" s="1">
        <f t="shared" si="139"/>
        <v>6</v>
      </c>
      <c r="E3967" s="1" t="str">
        <f>INDEX(Protocol[Mark],MATCH(C3967,Protocol[Step],0))</f>
        <v>4S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392010006</v>
      </c>
      <c r="H3967" s="134">
        <f>Systematic[[#This Row],[SampleVariableLabel]]+100*Systematic[[#This Row],[State]]</f>
        <v>392010506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392</v>
      </c>
      <c r="B3968" s="1">
        <f>IF(C3968=0,IF(B3967=Protocol!$V$20,1,B3967+1),B3967)</f>
        <v>1</v>
      </c>
      <c r="C3968" s="1">
        <f>IF(C3967+1=Protocol!$V$21,0,C3967+1)</f>
        <v>6</v>
      </c>
      <c r="D3968" s="1">
        <f t="shared" si="139"/>
        <v>1</v>
      </c>
      <c r="E3968" s="1" t="str">
        <f>INDEX(Protocol[Mark],MATCH(C3968,Protocol[Step],0))</f>
        <v>5U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392010001</v>
      </c>
      <c r="H3968" s="134">
        <f>Systematic[[#This Row],[SampleVariableLabel]]+100*Systematic[[#This Row],[State]]</f>
        <v>392010601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392</v>
      </c>
      <c r="B3969" s="1">
        <f>IF(C3969=0,IF(B3968=Protocol!$V$20,1,B3968+1),B3968)</f>
        <v>1</v>
      </c>
      <c r="C3969" s="1">
        <f>IF(C3968+1=Protocol!$V$21,0,C3968+1)</f>
        <v>7</v>
      </c>
      <c r="D3969" s="1">
        <f t="shared" si="139"/>
        <v>2</v>
      </c>
      <c r="E3969" s="1" t="str">
        <f>INDEX(Protocol[Mark],MATCH(C3969,Protocol[Step],0))</f>
        <v>6Rot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392010002</v>
      </c>
      <c r="H3969" s="134">
        <f>Systematic[[#This Row],[SampleVariableLabel]]+100*Systematic[[#This Row],[State]]</f>
        <v>392010702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393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1pfi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393010003</v>
      </c>
      <c r="H3970" s="134">
        <f>Systematic[[#This Row],[SampleVariableLabel]]+100*Systematic[[#This Row],[State]]</f>
        <v>393010003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393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1OctM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393010004</v>
      </c>
      <c r="H3971" s="134">
        <f>Systematic[[#This Row],[SampleVariableLabel]]+100*Systematic[[#This Row],[State]]</f>
        <v>393010104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393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2D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393010005</v>
      </c>
      <c r="H3972" s="134">
        <f>Systematic[[#This Row],[SampleVariableLabel]]+100*Systematic[[#This Row],[State]]</f>
        <v>393010205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393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393010006</v>
      </c>
      <c r="H3973" s="134">
        <f>Systematic[[#This Row],[SampleVariableLabel]]+100*Systematic[[#This Row],[State]]</f>
        <v>393010306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393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3P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393010001</v>
      </c>
      <c r="H3974" s="134">
        <f>Systematic[[#This Row],[SampleVariableLabel]]+100*Systematic[[#This Row],[State]]</f>
        <v>393010401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393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4S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393010002</v>
      </c>
      <c r="H3975" s="134">
        <f>Systematic[[#This Row],[SampleVariableLabel]]+100*Systematic[[#This Row],[State]]</f>
        <v>393010502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393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5U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393010003</v>
      </c>
      <c r="H3976" s="134">
        <f>Systematic[[#This Row],[SampleVariableLabel]]+100*Systematic[[#This Row],[State]]</f>
        <v>393010603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393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6Rot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393010004</v>
      </c>
      <c r="H3977" s="134">
        <f>Systematic[[#This Row],[SampleVariableLabel]]+100*Systematic[[#This Row],[State]]</f>
        <v>393010704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394</v>
      </c>
      <c r="B3978" s="1">
        <f>IF(C3978=0,IF(B3977=Protocol!$V$20,1,B3977+1),B3977)</f>
        <v>1</v>
      </c>
      <c r="C3978" s="1">
        <f>IF(C3977+1=Protocol!$V$21,0,C3977+1)</f>
        <v>0</v>
      </c>
      <c r="D3978" s="1">
        <f t="shared" si="141"/>
        <v>5</v>
      </c>
      <c r="E3978" s="1" t="str">
        <f>INDEX(Protocol[Mark],MATCH(C3978,Protocol[Step],0))</f>
        <v>1pfi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394010005</v>
      </c>
      <c r="H3978" s="134">
        <f>Systematic[[#This Row],[SampleVariableLabel]]+100*Systematic[[#This Row],[State]]</f>
        <v>394010005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394</v>
      </c>
      <c r="B3979" s="1">
        <f>IF(C3979=0,IF(B3978=Protocol!$V$20,1,B3978+1),B3978)</f>
        <v>1</v>
      </c>
      <c r="C3979" s="1">
        <f>IF(C3978+1=Protocol!$V$21,0,C3978+1)</f>
        <v>1</v>
      </c>
      <c r="D3979" s="1">
        <f t="shared" si="141"/>
        <v>6</v>
      </c>
      <c r="E3979" s="1" t="str">
        <f>INDEX(Protocol[Mark],MATCH(C3979,Protocol[Step],0))</f>
        <v>1OctM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394010006</v>
      </c>
      <c r="H3979" s="134">
        <f>Systematic[[#This Row],[SampleVariableLabel]]+100*Systematic[[#This Row],[State]]</f>
        <v>394010106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394</v>
      </c>
      <c r="B3980" s="1">
        <f>IF(C3980=0,IF(B3979=Protocol!$V$20,1,B3979+1),B3979)</f>
        <v>1</v>
      </c>
      <c r="C3980" s="1">
        <f>IF(C3979+1=Protocol!$V$21,0,C3979+1)</f>
        <v>2</v>
      </c>
      <c r="D3980" s="1">
        <f t="shared" si="141"/>
        <v>1</v>
      </c>
      <c r="E3980" s="1" t="str">
        <f>INDEX(Protocol[Mark],MATCH(C3980,Protocol[Step],0))</f>
        <v>2D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394010001</v>
      </c>
      <c r="H3980" s="134">
        <f>Systematic[[#This Row],[SampleVariableLabel]]+100*Systematic[[#This Row],[State]]</f>
        <v>394010201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394</v>
      </c>
      <c r="B3981" s="1">
        <f>IF(C3981=0,IF(B3980=Protocol!$V$20,1,B3980+1),B3980)</f>
        <v>1</v>
      </c>
      <c r="C3981" s="1">
        <f>IF(C3980+1=Protocol!$V$21,0,C3980+1)</f>
        <v>3</v>
      </c>
      <c r="D3981" s="1">
        <f t="shared" si="141"/>
        <v>2</v>
      </c>
      <c r="E3981" s="1" t="str">
        <f>INDEX(Protocol[Mark],MATCH(C3981,Protocol[Step],0))</f>
        <v>2c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394010002</v>
      </c>
      <c r="H3981" s="134">
        <f>Systematic[[#This Row],[SampleVariableLabel]]+100*Systematic[[#This Row],[State]]</f>
        <v>394010302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394</v>
      </c>
      <c r="B3982" s="1">
        <f>IF(C3982=0,IF(B3981=Protocol!$V$20,1,B3981+1),B3981)</f>
        <v>1</v>
      </c>
      <c r="C3982" s="1">
        <f>IF(C3981+1=Protocol!$V$21,0,C3981+1)</f>
        <v>4</v>
      </c>
      <c r="D3982" s="1">
        <f t="shared" si="141"/>
        <v>3</v>
      </c>
      <c r="E3982" s="1" t="str">
        <f>INDEX(Protocol[Mark],MATCH(C3982,Protocol[Step],0))</f>
        <v>3P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394010003</v>
      </c>
      <c r="H3982" s="134">
        <f>Systematic[[#This Row],[SampleVariableLabel]]+100*Systematic[[#This Row],[State]]</f>
        <v>394010403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394</v>
      </c>
      <c r="B3983" s="1">
        <f>IF(C3983=0,IF(B3982=Protocol!$V$20,1,B3982+1),B3982)</f>
        <v>1</v>
      </c>
      <c r="C3983" s="1">
        <f>IF(C3982+1=Protocol!$V$21,0,C3982+1)</f>
        <v>5</v>
      </c>
      <c r="D3983" s="1">
        <f t="shared" si="141"/>
        <v>4</v>
      </c>
      <c r="E3983" s="1" t="str">
        <f>INDEX(Protocol[Mark],MATCH(C3983,Protocol[Step],0))</f>
        <v>4S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394010004</v>
      </c>
      <c r="H3983" s="134">
        <f>Systematic[[#This Row],[SampleVariableLabel]]+100*Systematic[[#This Row],[State]]</f>
        <v>394010504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394</v>
      </c>
      <c r="B3984" s="1">
        <f>IF(C3984=0,IF(B3983=Protocol!$V$20,1,B3983+1),B3983)</f>
        <v>1</v>
      </c>
      <c r="C3984" s="1">
        <f>IF(C3983+1=Protocol!$V$21,0,C3983+1)</f>
        <v>6</v>
      </c>
      <c r="D3984" s="1">
        <f t="shared" si="141"/>
        <v>5</v>
      </c>
      <c r="E3984" s="1" t="str">
        <f>INDEX(Protocol[Mark],MATCH(C3984,Protocol[Step],0))</f>
        <v>5U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394010005</v>
      </c>
      <c r="H3984" s="134">
        <f>Systematic[[#This Row],[SampleVariableLabel]]+100*Systematic[[#This Row],[State]]</f>
        <v>394010605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394</v>
      </c>
      <c r="B3985" s="1">
        <f>IF(C3985=0,IF(B3984=Protocol!$V$20,1,B3984+1),B3984)</f>
        <v>1</v>
      </c>
      <c r="C3985" s="1">
        <f>IF(C3984+1=Protocol!$V$21,0,C3984+1)</f>
        <v>7</v>
      </c>
      <c r="D3985" s="1">
        <f t="shared" si="141"/>
        <v>6</v>
      </c>
      <c r="E3985" s="1" t="str">
        <f>INDEX(Protocol[Mark],MATCH(C3985,Protocol[Step],0))</f>
        <v>6Rot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394010006</v>
      </c>
      <c r="H3985" s="134">
        <f>Systematic[[#This Row],[SampleVariableLabel]]+100*Systematic[[#This Row],[State]]</f>
        <v>394010706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395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1pfi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395010001</v>
      </c>
      <c r="H3986" s="134">
        <f>Systematic[[#This Row],[SampleVariableLabel]]+100*Systematic[[#This Row],[State]]</f>
        <v>395010001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395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1OctM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395010002</v>
      </c>
      <c r="H3987" s="134">
        <f>Systematic[[#This Row],[SampleVariableLabel]]+100*Systematic[[#This Row],[State]]</f>
        <v>395010102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395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2D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395010003</v>
      </c>
      <c r="H3988" s="134">
        <f>Systematic[[#This Row],[SampleVariableLabel]]+100*Systematic[[#This Row],[State]]</f>
        <v>395010203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395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2c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395010004</v>
      </c>
      <c r="H3989" s="134">
        <f>Systematic[[#This Row],[SampleVariableLabel]]+100*Systematic[[#This Row],[State]]</f>
        <v>395010304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395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3P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395010005</v>
      </c>
      <c r="H3990" s="134">
        <f>Systematic[[#This Row],[SampleVariableLabel]]+100*Systematic[[#This Row],[State]]</f>
        <v>395010405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395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4S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395010006</v>
      </c>
      <c r="H3991" s="134">
        <f>Systematic[[#This Row],[SampleVariableLabel]]+100*Systematic[[#This Row],[State]]</f>
        <v>395010506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395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5U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395010001</v>
      </c>
      <c r="H3992" s="134">
        <f>Systematic[[#This Row],[SampleVariableLabel]]+100*Systematic[[#This Row],[State]]</f>
        <v>395010601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395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6Rot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395010002</v>
      </c>
      <c r="H3993" s="134">
        <f>Systematic[[#This Row],[SampleVariableLabel]]+100*Systematic[[#This Row],[State]]</f>
        <v>395010702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396</v>
      </c>
      <c r="B3994" s="1">
        <f>IF(C3994=0,IF(B3993=Protocol!$V$20,1,B3993+1),B3993)</f>
        <v>1</v>
      </c>
      <c r="C3994" s="1">
        <f>IF(C3993+1=Protocol!$V$21,0,C3993+1)</f>
        <v>0</v>
      </c>
      <c r="D3994" s="1">
        <f t="shared" si="141"/>
        <v>3</v>
      </c>
      <c r="E3994" s="1" t="str">
        <f>INDEX(Protocol[Mark],MATCH(C3994,Protocol[Step],0))</f>
        <v>1pfi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396010003</v>
      </c>
      <c r="H3994" s="134">
        <f>Systematic[[#This Row],[SampleVariableLabel]]+100*Systematic[[#This Row],[State]]</f>
        <v>396010003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396</v>
      </c>
      <c r="B3995" s="1">
        <f>IF(C3995=0,IF(B3994=Protocol!$V$20,1,B3994+1),B3994)</f>
        <v>1</v>
      </c>
      <c r="C3995" s="1">
        <f>IF(C3994+1=Protocol!$V$21,0,C3994+1)</f>
        <v>1</v>
      </c>
      <c r="D3995" s="1">
        <f t="shared" si="141"/>
        <v>4</v>
      </c>
      <c r="E3995" s="1" t="str">
        <f>INDEX(Protocol[Mark],MATCH(C3995,Protocol[Step],0))</f>
        <v>1OctM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396010004</v>
      </c>
      <c r="H3995" s="134">
        <f>Systematic[[#This Row],[SampleVariableLabel]]+100*Systematic[[#This Row],[State]]</f>
        <v>396010104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396</v>
      </c>
      <c r="B3996" s="1">
        <f>IF(C3996=0,IF(B3995=Protocol!$V$20,1,B3995+1),B3995)</f>
        <v>1</v>
      </c>
      <c r="C3996" s="1">
        <f>IF(C3995+1=Protocol!$V$21,0,C3995+1)</f>
        <v>2</v>
      </c>
      <c r="D3996" s="1">
        <f t="shared" si="141"/>
        <v>5</v>
      </c>
      <c r="E3996" s="1" t="str">
        <f>INDEX(Protocol[Mark],MATCH(C3996,Protocol[Step],0))</f>
        <v>2D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396010005</v>
      </c>
      <c r="H3996" s="134">
        <f>Systematic[[#This Row],[SampleVariableLabel]]+100*Systematic[[#This Row],[State]]</f>
        <v>396010205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396</v>
      </c>
      <c r="B3997" s="1">
        <f>IF(C3997=0,IF(B3996=Protocol!$V$20,1,B3996+1),B3996)</f>
        <v>1</v>
      </c>
      <c r="C3997" s="1">
        <f>IF(C3996+1=Protocol!$V$21,0,C3996+1)</f>
        <v>3</v>
      </c>
      <c r="D3997" s="1">
        <f t="shared" si="141"/>
        <v>6</v>
      </c>
      <c r="E3997" s="1" t="str">
        <f>INDEX(Protocol[Mark],MATCH(C3997,Protocol[Step],0))</f>
        <v>2c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396010006</v>
      </c>
      <c r="H3997" s="134">
        <f>Systematic[[#This Row],[SampleVariableLabel]]+100*Systematic[[#This Row],[State]]</f>
        <v>396010306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396</v>
      </c>
      <c r="B3998" s="1">
        <f>IF(C3998=0,IF(B3997=Protocol!$V$20,1,B3997+1),B3997)</f>
        <v>1</v>
      </c>
      <c r="C3998" s="1">
        <f>IF(C3997+1=Protocol!$V$21,0,C3997+1)</f>
        <v>4</v>
      </c>
      <c r="D3998" s="1">
        <f t="shared" si="141"/>
        <v>1</v>
      </c>
      <c r="E3998" s="1" t="str">
        <f>INDEX(Protocol[Mark],MATCH(C3998,Protocol[Step],0))</f>
        <v>3P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396010001</v>
      </c>
      <c r="H3998" s="134">
        <f>Systematic[[#This Row],[SampleVariableLabel]]+100*Systematic[[#This Row],[State]]</f>
        <v>396010401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396</v>
      </c>
      <c r="B3999" s="1">
        <f>IF(C3999=0,IF(B3998=Protocol!$V$20,1,B3998+1),B3998)</f>
        <v>1</v>
      </c>
      <c r="C3999" s="1">
        <f>IF(C3998+1=Protocol!$V$21,0,C3998+1)</f>
        <v>5</v>
      </c>
      <c r="D3999" s="1">
        <f t="shared" si="141"/>
        <v>2</v>
      </c>
      <c r="E3999" s="1" t="str">
        <f>INDEX(Protocol[Mark],MATCH(C3999,Protocol[Step],0))</f>
        <v>4S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396010002</v>
      </c>
      <c r="H3999" s="134">
        <f>Systematic[[#This Row],[SampleVariableLabel]]+100*Systematic[[#This Row],[State]]</f>
        <v>396010502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396</v>
      </c>
      <c r="B4000" s="1">
        <f>IF(C4000=0,IF(B3999=Protocol!$V$20,1,B3999+1),B3999)</f>
        <v>1</v>
      </c>
      <c r="C4000" s="1">
        <f>IF(C3999+1=Protocol!$V$21,0,C3999+1)</f>
        <v>6</v>
      </c>
      <c r="D4000" s="1">
        <f t="shared" si="141"/>
        <v>3</v>
      </c>
      <c r="E4000" s="1" t="str">
        <f>INDEX(Protocol[Mark],MATCH(C4000,Protocol[Step],0))</f>
        <v>5U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396010003</v>
      </c>
      <c r="H4000" s="134">
        <f>Systematic[[#This Row],[SampleVariableLabel]]+100*Systematic[[#This Row],[State]]</f>
        <v>396010603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396</v>
      </c>
      <c r="B4001" s="1">
        <f>IF(C4001=0,IF(B4000=Protocol!$V$20,1,B4000+1),B4000)</f>
        <v>1</v>
      </c>
      <c r="C4001" s="1">
        <f>IF(C4000+1=Protocol!$V$21,0,C4000+1)</f>
        <v>7</v>
      </c>
      <c r="D4001" s="1">
        <f t="shared" si="141"/>
        <v>4</v>
      </c>
      <c r="E4001" s="1" t="str">
        <f>INDEX(Protocol[Mark],MATCH(C4001,Protocol[Step],0))</f>
        <v>6Rot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396010004</v>
      </c>
      <c r="H4001" s="134">
        <f>Systematic[[#This Row],[SampleVariableLabel]]+100*Systematic[[#This Row],[State]]</f>
        <v>396010704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397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1pfi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397010005</v>
      </c>
      <c r="H4002" s="134">
        <f>Systematic[[#This Row],[SampleVariableLabel]]+100*Systematic[[#This Row],[State]]</f>
        <v>397010005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397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1OctM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397010006</v>
      </c>
      <c r="H4003" s="134">
        <f>Systematic[[#This Row],[SampleVariableLabel]]+100*Systematic[[#This Row],[State]]</f>
        <v>397010106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397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397010001</v>
      </c>
      <c r="H4004" s="134">
        <f>Systematic[[#This Row],[SampleVariableLabel]]+100*Systematic[[#This Row],[State]]</f>
        <v>397010201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397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2c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397010002</v>
      </c>
      <c r="H4005" s="134">
        <f>Systematic[[#This Row],[SampleVariableLabel]]+100*Systematic[[#This Row],[State]]</f>
        <v>397010302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397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3P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397010003</v>
      </c>
      <c r="H4006" s="134">
        <f>Systematic[[#This Row],[SampleVariableLabel]]+100*Systematic[[#This Row],[State]]</f>
        <v>397010403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397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4S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397010004</v>
      </c>
      <c r="H4007" s="134">
        <f>Systematic[[#This Row],[SampleVariableLabel]]+100*Systematic[[#This Row],[State]]</f>
        <v>397010504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397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5U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397010005</v>
      </c>
      <c r="H4008" s="134">
        <f>Systematic[[#This Row],[SampleVariableLabel]]+100*Systematic[[#This Row],[State]]</f>
        <v>397010605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397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6Rot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397010006</v>
      </c>
      <c r="H4009" s="134">
        <f>Systematic[[#This Row],[SampleVariableLabel]]+100*Systematic[[#This Row],[State]]</f>
        <v>397010706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398</v>
      </c>
      <c r="B4010" s="1">
        <f>IF(C4010=0,IF(B4009=Protocol!$V$20,1,B4009+1),B4009)</f>
        <v>1</v>
      </c>
      <c r="C4010" s="1">
        <f>IF(C4009+1=Protocol!$V$21,0,C4009+1)</f>
        <v>0</v>
      </c>
      <c r="D4010" s="1">
        <f t="shared" si="141"/>
        <v>1</v>
      </c>
      <c r="E4010" s="1" t="str">
        <f>INDEX(Protocol[Mark],MATCH(C4010,Protocol[Step],0))</f>
        <v>1pfi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398010001</v>
      </c>
      <c r="H4010" s="134">
        <f>Systematic[[#This Row],[SampleVariableLabel]]+100*Systematic[[#This Row],[State]]</f>
        <v>398010001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398</v>
      </c>
      <c r="B4011" s="1">
        <f>IF(C4011=0,IF(B4010=Protocol!$V$20,1,B4010+1),B4010)</f>
        <v>1</v>
      </c>
      <c r="C4011" s="1">
        <f>IF(C4010+1=Protocol!$V$21,0,C4010+1)</f>
        <v>1</v>
      </c>
      <c r="D4011" s="1">
        <f t="shared" si="141"/>
        <v>2</v>
      </c>
      <c r="E4011" s="1" t="str">
        <f>INDEX(Protocol[Mark],MATCH(C4011,Protocol[Step],0))</f>
        <v>1OctM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398010002</v>
      </c>
      <c r="H4011" s="134">
        <f>Systematic[[#This Row],[SampleVariableLabel]]+100*Systematic[[#This Row],[State]]</f>
        <v>398010102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398</v>
      </c>
      <c r="B4012" s="1">
        <f>IF(C4012=0,IF(B4011=Protocol!$V$20,1,B4011+1),B4011)</f>
        <v>1</v>
      </c>
      <c r="C4012" s="1">
        <f>IF(C4011+1=Protocol!$V$21,0,C4011+1)</f>
        <v>2</v>
      </c>
      <c r="D4012" s="1">
        <f t="shared" si="141"/>
        <v>3</v>
      </c>
      <c r="E4012" s="1" t="str">
        <f>INDEX(Protocol[Mark],MATCH(C4012,Protocol[Step],0))</f>
        <v>2D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398010003</v>
      </c>
      <c r="H4012" s="134">
        <f>Systematic[[#This Row],[SampleVariableLabel]]+100*Systematic[[#This Row],[State]]</f>
        <v>398010203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398</v>
      </c>
      <c r="B4013" s="1">
        <f>IF(C4013=0,IF(B4012=Protocol!$V$20,1,B4012+1),B4012)</f>
        <v>1</v>
      </c>
      <c r="C4013" s="1">
        <f>IF(C4012+1=Protocol!$V$21,0,C4012+1)</f>
        <v>3</v>
      </c>
      <c r="D4013" s="1">
        <f t="shared" si="141"/>
        <v>4</v>
      </c>
      <c r="E4013" s="1" t="str">
        <f>INDEX(Protocol[Mark],MATCH(C4013,Protocol[Step],0))</f>
        <v>2c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398010004</v>
      </c>
      <c r="H4013" s="134">
        <f>Systematic[[#This Row],[SampleVariableLabel]]+100*Systematic[[#This Row],[State]]</f>
        <v>398010304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398</v>
      </c>
      <c r="B4014" s="1">
        <f>IF(C4014=0,IF(B4013=Protocol!$V$20,1,B4013+1),B4013)</f>
        <v>1</v>
      </c>
      <c r="C4014" s="1">
        <f>IF(C4013+1=Protocol!$V$21,0,C4013+1)</f>
        <v>4</v>
      </c>
      <c r="D4014" s="1">
        <f t="shared" si="141"/>
        <v>5</v>
      </c>
      <c r="E4014" s="1" t="str">
        <f>INDEX(Protocol[Mark],MATCH(C4014,Protocol[Step],0))</f>
        <v>3P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398010005</v>
      </c>
      <c r="H4014" s="134">
        <f>Systematic[[#This Row],[SampleVariableLabel]]+100*Systematic[[#This Row],[State]]</f>
        <v>398010405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398</v>
      </c>
      <c r="B4015" s="1">
        <f>IF(C4015=0,IF(B4014=Protocol!$V$20,1,B4014+1),B4014)</f>
        <v>1</v>
      </c>
      <c r="C4015" s="1">
        <f>IF(C4014+1=Protocol!$V$21,0,C4014+1)</f>
        <v>5</v>
      </c>
      <c r="D4015" s="1">
        <f t="shared" si="141"/>
        <v>6</v>
      </c>
      <c r="E4015" s="1" t="str">
        <f>INDEX(Protocol[Mark],MATCH(C4015,Protocol[Step],0))</f>
        <v>4S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398010006</v>
      </c>
      <c r="H4015" s="134">
        <f>Systematic[[#This Row],[SampleVariableLabel]]+100*Systematic[[#This Row],[State]]</f>
        <v>398010506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398</v>
      </c>
      <c r="B4016" s="1">
        <f>IF(C4016=0,IF(B4015=Protocol!$V$20,1,B4015+1),B4015)</f>
        <v>1</v>
      </c>
      <c r="C4016" s="1">
        <f>IF(C4015+1=Protocol!$V$21,0,C4015+1)</f>
        <v>6</v>
      </c>
      <c r="D4016" s="1">
        <f t="shared" si="141"/>
        <v>1</v>
      </c>
      <c r="E4016" s="1" t="str">
        <f>INDEX(Protocol[Mark],MATCH(C4016,Protocol[Step],0))</f>
        <v>5U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398010001</v>
      </c>
      <c r="H4016" s="134">
        <f>Systematic[[#This Row],[SampleVariableLabel]]+100*Systematic[[#This Row],[State]]</f>
        <v>398010601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398</v>
      </c>
      <c r="B4017" s="1">
        <f>IF(C4017=0,IF(B4016=Protocol!$V$20,1,B4016+1),B4016)</f>
        <v>1</v>
      </c>
      <c r="C4017" s="1">
        <f>IF(C4016+1=Protocol!$V$21,0,C4016+1)</f>
        <v>7</v>
      </c>
      <c r="D4017" s="1">
        <f t="shared" si="141"/>
        <v>2</v>
      </c>
      <c r="E4017" s="1" t="str">
        <f>INDEX(Protocol[Mark],MATCH(C4017,Protocol[Step],0))</f>
        <v>6Rot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398010002</v>
      </c>
      <c r="H4017" s="134">
        <f>Systematic[[#This Row],[SampleVariableLabel]]+100*Systematic[[#This Row],[State]]</f>
        <v>398010702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399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1pfi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399010003</v>
      </c>
      <c r="H4018" s="134">
        <f>Systematic[[#This Row],[SampleVariableLabel]]+100*Systematic[[#This Row],[State]]</f>
        <v>399010003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399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1OctM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399010004</v>
      </c>
      <c r="H4019" s="134">
        <f>Systematic[[#This Row],[SampleVariableLabel]]+100*Systematic[[#This Row],[State]]</f>
        <v>399010104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399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2D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399010005</v>
      </c>
      <c r="H4020" s="134">
        <f>Systematic[[#This Row],[SampleVariableLabel]]+100*Systematic[[#This Row],[State]]</f>
        <v>399010205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399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2c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399010006</v>
      </c>
      <c r="H4021" s="134">
        <f>Systematic[[#This Row],[SampleVariableLabel]]+100*Systematic[[#This Row],[State]]</f>
        <v>399010306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399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3P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399010001</v>
      </c>
      <c r="H4022" s="134">
        <f>Systematic[[#This Row],[SampleVariableLabel]]+100*Systematic[[#This Row],[State]]</f>
        <v>399010401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399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4S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399010002</v>
      </c>
      <c r="H4023" s="134">
        <f>Systematic[[#This Row],[SampleVariableLabel]]+100*Systematic[[#This Row],[State]]</f>
        <v>399010502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399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5U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399010003</v>
      </c>
      <c r="H4024" s="134">
        <f>Systematic[[#This Row],[SampleVariableLabel]]+100*Systematic[[#This Row],[State]]</f>
        <v>399010603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399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6Rot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399010004</v>
      </c>
      <c r="H4025" s="134">
        <f>Systematic[[#This Row],[SampleVariableLabel]]+100*Systematic[[#This Row],[State]]</f>
        <v>399010704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400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1pfi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400010005</v>
      </c>
      <c r="H4026" s="134">
        <f>Systematic[[#This Row],[SampleVariableLabel]]+100*Systematic[[#This Row],[State]]</f>
        <v>400010005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400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1OctM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400010006</v>
      </c>
      <c r="H4027" s="134">
        <f>Systematic[[#This Row],[SampleVariableLabel]]+100*Systematic[[#This Row],[State]]</f>
        <v>400010106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400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2D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400010001</v>
      </c>
      <c r="H4028" s="134">
        <f>Systematic[[#This Row],[SampleVariableLabel]]+100*Systematic[[#This Row],[State]]</f>
        <v>400010201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400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2c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400010002</v>
      </c>
      <c r="H4029" s="134">
        <f>Systematic[[#This Row],[SampleVariableLabel]]+100*Systematic[[#This Row],[State]]</f>
        <v>400010302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400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3P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400010003</v>
      </c>
      <c r="H4030" s="134">
        <f>Systematic[[#This Row],[SampleVariableLabel]]+100*Systematic[[#This Row],[State]]</f>
        <v>400010403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400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4S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400010004</v>
      </c>
      <c r="H4031" s="134">
        <f>Systematic[[#This Row],[SampleVariableLabel]]+100*Systematic[[#This Row],[State]]</f>
        <v>400010504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400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5U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400010005</v>
      </c>
      <c r="H4032" s="134">
        <f>Systematic[[#This Row],[SampleVariableLabel]]+100*Systematic[[#This Row],[State]]</f>
        <v>400010605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400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6Rot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400010006</v>
      </c>
      <c r="H4033" s="134">
        <f>Systematic[[#This Row],[SampleVariableLabel]]+100*Systematic[[#This Row],[State]]</f>
        <v>400010706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401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1pfi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401010001</v>
      </c>
      <c r="H4034" s="134">
        <f>Systematic[[#This Row],[SampleVariableLabel]]+100*Systematic[[#This Row],[State]]</f>
        <v>401010001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401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1OctM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401010002</v>
      </c>
      <c r="H4035" s="134">
        <f>Systematic[[#This Row],[SampleVariableLabel]]+100*Systematic[[#This Row],[State]]</f>
        <v>401010102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401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2D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401010003</v>
      </c>
      <c r="H4036" s="134">
        <f>Systematic[[#This Row],[SampleVariableLabel]]+100*Systematic[[#This Row],[State]]</f>
        <v>401010203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401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2c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401010004</v>
      </c>
      <c r="H4037" s="134">
        <f>Systematic[[#This Row],[SampleVariableLabel]]+100*Systematic[[#This Row],[State]]</f>
        <v>401010304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401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3P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401010005</v>
      </c>
      <c r="H4038" s="134">
        <f>Systematic[[#This Row],[SampleVariableLabel]]+100*Systematic[[#This Row],[State]]</f>
        <v>401010405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401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4S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401010006</v>
      </c>
      <c r="H4039" s="134">
        <f>Systematic[[#This Row],[SampleVariableLabel]]+100*Systematic[[#This Row],[State]]</f>
        <v>401010506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401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5U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401010001</v>
      </c>
      <c r="H4040" s="134">
        <f>Systematic[[#This Row],[SampleVariableLabel]]+100*Systematic[[#This Row],[State]]</f>
        <v>401010601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401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6Rot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401010002</v>
      </c>
      <c r="H4041" s="134">
        <f>Systematic[[#This Row],[SampleVariableLabel]]+100*Systematic[[#This Row],[State]]</f>
        <v>401010702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402</v>
      </c>
      <c r="B4042" s="1">
        <f>IF(C4042=0,IF(B4041=Protocol!$V$20,1,B4041+1),B4041)</f>
        <v>1</v>
      </c>
      <c r="C4042" s="1">
        <f>IF(C4041+1=Protocol!$V$21,0,C4041+1)</f>
        <v>0</v>
      </c>
      <c r="D4042" s="1">
        <f t="shared" si="143"/>
        <v>3</v>
      </c>
      <c r="E4042" s="1" t="str">
        <f>INDEX(Protocol[Mark],MATCH(C4042,Protocol[Step],0))</f>
        <v>1pfi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402010003</v>
      </c>
      <c r="H4042" s="134">
        <f>Systematic[[#This Row],[SampleVariableLabel]]+100*Systematic[[#This Row],[State]]</f>
        <v>402010003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402</v>
      </c>
      <c r="B4043" s="1">
        <f>IF(C4043=0,IF(B4042=Protocol!$V$20,1,B4042+1),B4042)</f>
        <v>1</v>
      </c>
      <c r="C4043" s="1">
        <f>IF(C4042+1=Protocol!$V$21,0,C4042+1)</f>
        <v>1</v>
      </c>
      <c r="D4043" s="1">
        <f t="shared" si="143"/>
        <v>4</v>
      </c>
      <c r="E4043" s="1" t="str">
        <f>INDEX(Protocol[Mark],MATCH(C4043,Protocol[Step],0))</f>
        <v>1OctM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402010004</v>
      </c>
      <c r="H4043" s="134">
        <f>Systematic[[#This Row],[SampleVariableLabel]]+100*Systematic[[#This Row],[State]]</f>
        <v>402010104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402</v>
      </c>
      <c r="B4044" s="1">
        <f>IF(C4044=0,IF(B4043=Protocol!$V$20,1,B4043+1),B4043)</f>
        <v>1</v>
      </c>
      <c r="C4044" s="1">
        <f>IF(C4043+1=Protocol!$V$21,0,C4043+1)</f>
        <v>2</v>
      </c>
      <c r="D4044" s="1">
        <f t="shared" si="143"/>
        <v>5</v>
      </c>
      <c r="E4044" s="1" t="str">
        <f>INDEX(Protocol[Mark],MATCH(C4044,Protocol[Step],0))</f>
        <v>2D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402010005</v>
      </c>
      <c r="H4044" s="134">
        <f>Systematic[[#This Row],[SampleVariableLabel]]+100*Systematic[[#This Row],[State]]</f>
        <v>402010205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402</v>
      </c>
      <c r="B4045" s="1">
        <f>IF(C4045=0,IF(B4044=Protocol!$V$20,1,B4044+1),B4044)</f>
        <v>1</v>
      </c>
      <c r="C4045" s="1">
        <f>IF(C4044+1=Protocol!$V$21,0,C4044+1)</f>
        <v>3</v>
      </c>
      <c r="D4045" s="1">
        <f t="shared" si="143"/>
        <v>6</v>
      </c>
      <c r="E4045" s="1" t="str">
        <f>INDEX(Protocol[Mark],MATCH(C4045,Protocol[Step],0))</f>
        <v>2c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402010006</v>
      </c>
      <c r="H4045" s="134">
        <f>Systematic[[#This Row],[SampleVariableLabel]]+100*Systematic[[#This Row],[State]]</f>
        <v>402010306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402</v>
      </c>
      <c r="B4046" s="1">
        <f>IF(C4046=0,IF(B4045=Protocol!$V$20,1,B4045+1),B4045)</f>
        <v>1</v>
      </c>
      <c r="C4046" s="1">
        <f>IF(C4045+1=Protocol!$V$21,0,C4045+1)</f>
        <v>4</v>
      </c>
      <c r="D4046" s="1">
        <f t="shared" si="143"/>
        <v>1</v>
      </c>
      <c r="E4046" s="1" t="str">
        <f>INDEX(Protocol[Mark],MATCH(C4046,Protocol[Step],0))</f>
        <v>3P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402010001</v>
      </c>
      <c r="H4046" s="134">
        <f>Systematic[[#This Row],[SampleVariableLabel]]+100*Systematic[[#This Row],[State]]</f>
        <v>402010401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402</v>
      </c>
      <c r="B4047" s="1">
        <f>IF(C4047=0,IF(B4046=Protocol!$V$20,1,B4046+1),B4046)</f>
        <v>1</v>
      </c>
      <c r="C4047" s="1">
        <f>IF(C4046+1=Protocol!$V$21,0,C4046+1)</f>
        <v>5</v>
      </c>
      <c r="D4047" s="1">
        <f t="shared" si="143"/>
        <v>2</v>
      </c>
      <c r="E4047" s="1" t="str">
        <f>INDEX(Protocol[Mark],MATCH(C4047,Protocol[Step],0))</f>
        <v>4S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402010002</v>
      </c>
      <c r="H4047" s="134">
        <f>Systematic[[#This Row],[SampleVariableLabel]]+100*Systematic[[#This Row],[State]]</f>
        <v>402010502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402</v>
      </c>
      <c r="B4048" s="1">
        <f>IF(C4048=0,IF(B4047=Protocol!$V$20,1,B4047+1),B4047)</f>
        <v>1</v>
      </c>
      <c r="C4048" s="1">
        <f>IF(C4047+1=Protocol!$V$21,0,C4047+1)</f>
        <v>6</v>
      </c>
      <c r="D4048" s="1">
        <f t="shared" si="143"/>
        <v>3</v>
      </c>
      <c r="E4048" s="1" t="str">
        <f>INDEX(Protocol[Mark],MATCH(C4048,Protocol[Step],0))</f>
        <v>5U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402010003</v>
      </c>
      <c r="H4048" s="134">
        <f>Systematic[[#This Row],[SampleVariableLabel]]+100*Systematic[[#This Row],[State]]</f>
        <v>402010603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402</v>
      </c>
      <c r="B4049" s="1">
        <f>IF(C4049=0,IF(B4048=Protocol!$V$20,1,B4048+1),B4048)</f>
        <v>1</v>
      </c>
      <c r="C4049" s="1">
        <f>IF(C4048+1=Protocol!$V$21,0,C4048+1)</f>
        <v>7</v>
      </c>
      <c r="D4049" s="1">
        <f t="shared" si="143"/>
        <v>4</v>
      </c>
      <c r="E4049" s="1" t="str">
        <f>INDEX(Protocol[Mark],MATCH(C4049,Protocol[Step],0))</f>
        <v>6Rot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402010004</v>
      </c>
      <c r="H4049" s="134">
        <f>Systematic[[#This Row],[SampleVariableLabel]]+100*Systematic[[#This Row],[State]]</f>
        <v>402010704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403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1pfi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403010005</v>
      </c>
      <c r="H4050" s="134">
        <f>Systematic[[#This Row],[SampleVariableLabel]]+100*Systematic[[#This Row],[State]]</f>
        <v>403010005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403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1OctM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403010006</v>
      </c>
      <c r="H4051" s="134">
        <f>Systematic[[#This Row],[SampleVariableLabel]]+100*Systematic[[#This Row],[State]]</f>
        <v>403010106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403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2D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403010001</v>
      </c>
      <c r="H4052" s="134">
        <f>Systematic[[#This Row],[SampleVariableLabel]]+100*Systematic[[#This Row],[State]]</f>
        <v>403010201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403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2c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403010002</v>
      </c>
      <c r="H4053" s="134">
        <f>Systematic[[#This Row],[SampleVariableLabel]]+100*Systematic[[#This Row],[State]]</f>
        <v>403010302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403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3P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403010003</v>
      </c>
      <c r="H4054" s="134">
        <f>Systematic[[#This Row],[SampleVariableLabel]]+100*Systematic[[#This Row],[State]]</f>
        <v>403010403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403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4S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403010004</v>
      </c>
      <c r="H4055" s="134">
        <f>Systematic[[#This Row],[SampleVariableLabel]]+100*Systematic[[#This Row],[State]]</f>
        <v>403010504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403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5U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403010005</v>
      </c>
      <c r="H4056" s="134">
        <f>Systematic[[#This Row],[SampleVariableLabel]]+100*Systematic[[#This Row],[State]]</f>
        <v>403010605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403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6Rot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403010006</v>
      </c>
      <c r="H4057" s="134">
        <f>Systematic[[#This Row],[SampleVariableLabel]]+100*Systematic[[#This Row],[State]]</f>
        <v>403010706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404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1pfi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404010001</v>
      </c>
      <c r="H4058" s="134">
        <f>Systematic[[#This Row],[SampleVariableLabel]]+100*Systematic[[#This Row],[State]]</f>
        <v>404010001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404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1OctM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404010002</v>
      </c>
      <c r="H4059" s="134">
        <f>Systematic[[#This Row],[SampleVariableLabel]]+100*Systematic[[#This Row],[State]]</f>
        <v>404010102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404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404010003</v>
      </c>
      <c r="H4060" s="134">
        <f>Systematic[[#This Row],[SampleVariableLabel]]+100*Systematic[[#This Row],[State]]</f>
        <v>404010203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404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404010004</v>
      </c>
      <c r="H4061" s="134">
        <f>Systematic[[#This Row],[SampleVariableLabel]]+100*Systematic[[#This Row],[State]]</f>
        <v>404010304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404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3P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404010005</v>
      </c>
      <c r="H4062" s="134">
        <f>Systematic[[#This Row],[SampleVariableLabel]]+100*Systematic[[#This Row],[State]]</f>
        <v>404010405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404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4S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404010006</v>
      </c>
      <c r="H4063" s="134">
        <f>Systematic[[#This Row],[SampleVariableLabel]]+100*Systematic[[#This Row],[State]]</f>
        <v>404010506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404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5U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404010001</v>
      </c>
      <c r="H4064" s="134">
        <f>Systematic[[#This Row],[SampleVariableLabel]]+100*Systematic[[#This Row],[State]]</f>
        <v>404010601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404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6Rot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404010002</v>
      </c>
      <c r="H4065" s="134">
        <f>Systematic[[#This Row],[SampleVariableLabel]]+100*Systematic[[#This Row],[State]]</f>
        <v>404010702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405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1pfi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405010003</v>
      </c>
      <c r="H4066" s="134">
        <f>Systematic[[#This Row],[SampleVariableLabel]]+100*Systematic[[#This Row],[State]]</f>
        <v>405010003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405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1OctM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405010004</v>
      </c>
      <c r="H4067" s="134">
        <f>Systematic[[#This Row],[SampleVariableLabel]]+100*Systematic[[#This Row],[State]]</f>
        <v>405010104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405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2D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405010005</v>
      </c>
      <c r="H4068" s="134">
        <f>Systematic[[#This Row],[SampleVariableLabel]]+100*Systematic[[#This Row],[State]]</f>
        <v>405010205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405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2c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405010006</v>
      </c>
      <c r="H4069" s="134">
        <f>Systematic[[#This Row],[SampleVariableLabel]]+100*Systematic[[#This Row],[State]]</f>
        <v>405010306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405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3P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405010001</v>
      </c>
      <c r="H4070" s="134">
        <f>Systematic[[#This Row],[SampleVariableLabel]]+100*Systematic[[#This Row],[State]]</f>
        <v>405010401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405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4S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405010002</v>
      </c>
      <c r="H4071" s="134">
        <f>Systematic[[#This Row],[SampleVariableLabel]]+100*Systematic[[#This Row],[State]]</f>
        <v>405010502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405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5U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405010003</v>
      </c>
      <c r="H4072" s="134">
        <f>Systematic[[#This Row],[SampleVariableLabel]]+100*Systematic[[#This Row],[State]]</f>
        <v>405010603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405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6Rot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405010004</v>
      </c>
      <c r="H4073" s="134">
        <f>Systematic[[#This Row],[SampleVariableLabel]]+100*Systematic[[#This Row],[State]]</f>
        <v>405010704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406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1pfi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406010005</v>
      </c>
      <c r="H4074" s="134">
        <f>Systematic[[#This Row],[SampleVariableLabel]]+100*Systematic[[#This Row],[State]]</f>
        <v>406010005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406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1OctM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406010006</v>
      </c>
      <c r="H4075" s="134">
        <f>Systematic[[#This Row],[SampleVariableLabel]]+100*Systematic[[#This Row],[State]]</f>
        <v>406010106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406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2D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406010001</v>
      </c>
      <c r="H4076" s="134">
        <f>Systematic[[#This Row],[SampleVariableLabel]]+100*Systematic[[#This Row],[State]]</f>
        <v>406010201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406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2c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406010002</v>
      </c>
      <c r="H4077" s="134">
        <f>Systematic[[#This Row],[SampleVariableLabel]]+100*Systematic[[#This Row],[State]]</f>
        <v>406010302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406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3P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406010003</v>
      </c>
      <c r="H4078" s="134">
        <f>Systematic[[#This Row],[SampleVariableLabel]]+100*Systematic[[#This Row],[State]]</f>
        <v>406010403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406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4S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406010004</v>
      </c>
      <c r="H4079" s="134">
        <f>Systematic[[#This Row],[SampleVariableLabel]]+100*Systematic[[#This Row],[State]]</f>
        <v>406010504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406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5U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406010005</v>
      </c>
      <c r="H4080" s="134">
        <f>Systematic[[#This Row],[SampleVariableLabel]]+100*Systematic[[#This Row],[State]]</f>
        <v>406010605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406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6Rot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406010006</v>
      </c>
      <c r="H4081" s="134">
        <f>Systematic[[#This Row],[SampleVariableLabel]]+100*Systematic[[#This Row],[State]]</f>
        <v>406010706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407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1pfi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407010001</v>
      </c>
      <c r="H4082" s="134">
        <f>Systematic[[#This Row],[SampleVariableLabel]]+100*Systematic[[#This Row],[State]]</f>
        <v>407010001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407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1OctM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407010002</v>
      </c>
      <c r="H4083" s="134">
        <f>Systematic[[#This Row],[SampleVariableLabel]]+100*Systematic[[#This Row],[State]]</f>
        <v>407010102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407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2D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407010003</v>
      </c>
      <c r="H4084" s="134">
        <f>Systematic[[#This Row],[SampleVariableLabel]]+100*Systematic[[#This Row],[State]]</f>
        <v>407010203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407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2c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407010004</v>
      </c>
      <c r="H4085" s="134">
        <f>Systematic[[#This Row],[SampleVariableLabel]]+100*Systematic[[#This Row],[State]]</f>
        <v>407010304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407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3P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407010005</v>
      </c>
      <c r="H4086" s="134">
        <f>Systematic[[#This Row],[SampleVariableLabel]]+100*Systematic[[#This Row],[State]]</f>
        <v>407010405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407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4S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407010006</v>
      </c>
      <c r="H4087" s="134">
        <f>Systematic[[#This Row],[SampleVariableLabel]]+100*Systematic[[#This Row],[State]]</f>
        <v>407010506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407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5U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407010001</v>
      </c>
      <c r="H4088" s="134">
        <f>Systematic[[#This Row],[SampleVariableLabel]]+100*Systematic[[#This Row],[State]]</f>
        <v>407010601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407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6Rot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407010002</v>
      </c>
      <c r="H4089" s="134">
        <f>Systematic[[#This Row],[SampleVariableLabel]]+100*Systematic[[#This Row],[State]]</f>
        <v>407010702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408</v>
      </c>
      <c r="B4090" s="1">
        <f>IF(C4090=0,IF(B4089=Protocol!$V$20,1,B4089+1),B4089)</f>
        <v>1</v>
      </c>
      <c r="C4090" s="1">
        <f>IF(C4089+1=Protocol!$V$21,0,C4089+1)</f>
        <v>0</v>
      </c>
      <c r="D4090" s="1">
        <f t="shared" si="143"/>
        <v>3</v>
      </c>
      <c r="E4090" s="1" t="str">
        <f>INDEX(Protocol[Mark],MATCH(C4090,Protocol[Step],0))</f>
        <v>1pfi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408010003</v>
      </c>
      <c r="H4090" s="134">
        <f>Systematic[[#This Row],[SampleVariableLabel]]+100*Systematic[[#This Row],[State]]</f>
        <v>408010003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408</v>
      </c>
      <c r="B4091" s="1">
        <f>IF(C4091=0,IF(B4090=Protocol!$V$20,1,B4090+1),B4090)</f>
        <v>1</v>
      </c>
      <c r="C4091" s="1">
        <f>IF(C4090+1=Protocol!$V$21,0,C4090+1)</f>
        <v>1</v>
      </c>
      <c r="D4091" s="1">
        <f t="shared" si="143"/>
        <v>4</v>
      </c>
      <c r="E4091" s="1" t="str">
        <f>INDEX(Protocol[Mark],MATCH(C4091,Protocol[Step],0))</f>
        <v>1OctM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408010004</v>
      </c>
      <c r="H4091" s="134">
        <f>Systematic[[#This Row],[SampleVariableLabel]]+100*Systematic[[#This Row],[State]]</f>
        <v>408010104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408</v>
      </c>
      <c r="B4092" s="1">
        <f>IF(C4092=0,IF(B4091=Protocol!$V$20,1,B4091+1),B4091)</f>
        <v>1</v>
      </c>
      <c r="C4092" s="1">
        <f>IF(C4091+1=Protocol!$V$21,0,C4091+1)</f>
        <v>2</v>
      </c>
      <c r="D4092" s="1">
        <f t="shared" si="143"/>
        <v>5</v>
      </c>
      <c r="E4092" s="1" t="str">
        <f>INDEX(Protocol[Mark],MATCH(C4092,Protocol[Step],0))</f>
        <v>2D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408010005</v>
      </c>
      <c r="H4092" s="134">
        <f>Systematic[[#This Row],[SampleVariableLabel]]+100*Systematic[[#This Row],[State]]</f>
        <v>408010205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408</v>
      </c>
      <c r="B4093" s="1">
        <f>IF(C4093=0,IF(B4092=Protocol!$V$20,1,B4092+1),B4092)</f>
        <v>1</v>
      </c>
      <c r="C4093" s="1">
        <f>IF(C4092+1=Protocol!$V$21,0,C4092+1)</f>
        <v>3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408010006</v>
      </c>
      <c r="H4093" s="134">
        <f>Systematic[[#This Row],[SampleVariableLabel]]+100*Systematic[[#This Row],[State]]</f>
        <v>408010306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408</v>
      </c>
      <c r="B4094" s="1">
        <f>IF(C4094=0,IF(B4093=Protocol!$V$20,1,B4093+1),B4093)</f>
        <v>1</v>
      </c>
      <c r="C4094" s="1">
        <f>IF(C4093+1=Protocol!$V$21,0,C4093+1)</f>
        <v>4</v>
      </c>
      <c r="D4094" s="1">
        <f t="shared" si="143"/>
        <v>1</v>
      </c>
      <c r="E4094" s="1" t="str">
        <f>INDEX(Protocol[Mark],MATCH(C4094,Protocol[Step],0))</f>
        <v>3P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408010001</v>
      </c>
      <c r="H4094" s="134">
        <f>Systematic[[#This Row],[SampleVariableLabel]]+100*Systematic[[#This Row],[State]]</f>
        <v>408010401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408</v>
      </c>
      <c r="B4095" s="1">
        <f>IF(C4095=0,IF(B4094=Protocol!$V$20,1,B4094+1),B4094)</f>
        <v>1</v>
      </c>
      <c r="C4095" s="1">
        <f>IF(C4094+1=Protocol!$V$21,0,C4094+1)</f>
        <v>5</v>
      </c>
      <c r="D4095" s="1">
        <f t="shared" si="143"/>
        <v>2</v>
      </c>
      <c r="E4095" s="1" t="str">
        <f>INDEX(Protocol[Mark],MATCH(C4095,Protocol[Step],0))</f>
        <v>4S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408010002</v>
      </c>
      <c r="H4095" s="134">
        <f>Systematic[[#This Row],[SampleVariableLabel]]+100*Systematic[[#This Row],[State]]</f>
        <v>408010502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408</v>
      </c>
      <c r="B4096" s="1">
        <f>IF(C4096=0,IF(B4095=Protocol!$V$20,1,B4095+1),B4095)</f>
        <v>1</v>
      </c>
      <c r="C4096" s="1">
        <f>IF(C4095+1=Protocol!$V$21,0,C4095+1)</f>
        <v>6</v>
      </c>
      <c r="D4096" s="1">
        <f t="shared" si="143"/>
        <v>3</v>
      </c>
      <c r="E4096" s="1" t="str">
        <f>INDEX(Protocol[Mark],MATCH(C4096,Protocol[Step],0))</f>
        <v>5U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408010003</v>
      </c>
      <c r="H4096" s="134">
        <f>Systematic[[#This Row],[SampleVariableLabel]]+100*Systematic[[#This Row],[State]]</f>
        <v>408010603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408</v>
      </c>
      <c r="B4097" s="1">
        <f>IF(C4097=0,IF(B4096=Protocol!$V$20,1,B4096+1),B4096)</f>
        <v>1</v>
      </c>
      <c r="C4097" s="1">
        <f>IF(C4096+1=Protocol!$V$21,0,C4096+1)</f>
        <v>7</v>
      </c>
      <c r="D4097" s="1">
        <f t="shared" si="143"/>
        <v>4</v>
      </c>
      <c r="E4097" s="1" t="str">
        <f>INDEX(Protocol[Mark],MATCH(C4097,Protocol[Step],0))</f>
        <v>6Rot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408010004</v>
      </c>
      <c r="H4097" s="134">
        <f>Systematic[[#This Row],[SampleVariableLabel]]+100*Systematic[[#This Row],[State]]</f>
        <v>408010704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409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1pfi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409010005</v>
      </c>
      <c r="H4098" s="134">
        <f>Systematic[[#This Row],[SampleVariableLabel]]+100*Systematic[[#This Row],[State]]</f>
        <v>409010005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409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1OctM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409010006</v>
      </c>
      <c r="H4099" s="134">
        <f>Systematic[[#This Row],[SampleVariableLabel]]+100*Systematic[[#This Row],[State]]</f>
        <v>409010106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409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2D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409010001</v>
      </c>
      <c r="H4100" s="134">
        <f>Systematic[[#This Row],[SampleVariableLabel]]+100*Systematic[[#This Row],[State]]</f>
        <v>409010201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409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2c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409010002</v>
      </c>
      <c r="H4101" s="134">
        <f>Systematic[[#This Row],[SampleVariableLabel]]+100*Systematic[[#This Row],[State]]</f>
        <v>409010302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409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3P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409010003</v>
      </c>
      <c r="H4102" s="134">
        <f>Systematic[[#This Row],[SampleVariableLabel]]+100*Systematic[[#This Row],[State]]</f>
        <v>409010403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409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4S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409010004</v>
      </c>
      <c r="H4103" s="134">
        <f>Systematic[[#This Row],[SampleVariableLabel]]+100*Systematic[[#This Row],[State]]</f>
        <v>409010504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409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5U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409010005</v>
      </c>
      <c r="H4104" s="134">
        <f>Systematic[[#This Row],[SampleVariableLabel]]+100*Systematic[[#This Row],[State]]</f>
        <v>409010605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409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6Rot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409010006</v>
      </c>
      <c r="H4105" s="134">
        <f>Systematic[[#This Row],[SampleVariableLabel]]+100*Systematic[[#This Row],[State]]</f>
        <v>409010706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410</v>
      </c>
      <c r="B4106" s="1">
        <f>IF(C4106=0,IF(B4105=Protocol!$V$20,1,B4105+1),B4105)</f>
        <v>1</v>
      </c>
      <c r="C4106" s="1">
        <f>IF(C4105+1=Protocol!$V$21,0,C4105+1)</f>
        <v>0</v>
      </c>
      <c r="D4106" s="1">
        <f t="shared" si="145"/>
        <v>1</v>
      </c>
      <c r="E4106" s="1" t="str">
        <f>INDEX(Protocol[Mark],MATCH(C4106,Protocol[Step],0))</f>
        <v>1pfi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410010001</v>
      </c>
      <c r="H4106" s="134">
        <f>Systematic[[#This Row],[SampleVariableLabel]]+100*Systematic[[#This Row],[State]]</f>
        <v>410010001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410</v>
      </c>
      <c r="B4107" s="1">
        <f>IF(C4107=0,IF(B4106=Protocol!$V$20,1,B4106+1),B4106)</f>
        <v>1</v>
      </c>
      <c r="C4107" s="1">
        <f>IF(C4106+1=Protocol!$V$21,0,C4106+1)</f>
        <v>1</v>
      </c>
      <c r="D4107" s="1">
        <f t="shared" si="145"/>
        <v>2</v>
      </c>
      <c r="E4107" s="1" t="str">
        <f>INDEX(Protocol[Mark],MATCH(C4107,Protocol[Step],0))</f>
        <v>1OctM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410010002</v>
      </c>
      <c r="H4107" s="134">
        <f>Systematic[[#This Row],[SampleVariableLabel]]+100*Systematic[[#This Row],[State]]</f>
        <v>410010102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410</v>
      </c>
      <c r="B4108" s="1">
        <f>IF(C4108=0,IF(B4107=Protocol!$V$20,1,B4107+1),B4107)</f>
        <v>1</v>
      </c>
      <c r="C4108" s="1">
        <f>IF(C4107+1=Protocol!$V$21,0,C4107+1)</f>
        <v>2</v>
      </c>
      <c r="D4108" s="1">
        <f t="shared" si="145"/>
        <v>3</v>
      </c>
      <c r="E4108" s="1" t="str">
        <f>INDEX(Protocol[Mark],MATCH(C4108,Protocol[Step],0))</f>
        <v>2D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410010003</v>
      </c>
      <c r="H4108" s="134">
        <f>Systematic[[#This Row],[SampleVariableLabel]]+100*Systematic[[#This Row],[State]]</f>
        <v>410010203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410</v>
      </c>
      <c r="B4109" s="1">
        <f>IF(C4109=0,IF(B4108=Protocol!$V$20,1,B4108+1),B4108)</f>
        <v>1</v>
      </c>
      <c r="C4109" s="1">
        <f>IF(C4108+1=Protocol!$V$21,0,C4108+1)</f>
        <v>3</v>
      </c>
      <c r="D4109" s="1">
        <f t="shared" si="145"/>
        <v>4</v>
      </c>
      <c r="E4109" s="1" t="str">
        <f>INDEX(Protocol[Mark],MATCH(C4109,Protocol[Step],0))</f>
        <v>2c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410010004</v>
      </c>
      <c r="H4109" s="134">
        <f>Systematic[[#This Row],[SampleVariableLabel]]+100*Systematic[[#This Row],[State]]</f>
        <v>410010304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410</v>
      </c>
      <c r="B4110" s="1">
        <f>IF(C4110=0,IF(B4109=Protocol!$V$20,1,B4109+1),B4109)</f>
        <v>1</v>
      </c>
      <c r="C4110" s="1">
        <f>IF(C4109+1=Protocol!$V$21,0,C4109+1)</f>
        <v>4</v>
      </c>
      <c r="D4110" s="1">
        <f t="shared" si="145"/>
        <v>5</v>
      </c>
      <c r="E4110" s="1" t="str">
        <f>INDEX(Protocol[Mark],MATCH(C4110,Protocol[Step],0))</f>
        <v>3P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410010005</v>
      </c>
      <c r="H4110" s="134">
        <f>Systematic[[#This Row],[SampleVariableLabel]]+100*Systematic[[#This Row],[State]]</f>
        <v>410010405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410</v>
      </c>
      <c r="B4111" s="1">
        <f>IF(C4111=0,IF(B4110=Protocol!$V$20,1,B4110+1),B4110)</f>
        <v>1</v>
      </c>
      <c r="C4111" s="1">
        <f>IF(C4110+1=Protocol!$V$21,0,C4110+1)</f>
        <v>5</v>
      </c>
      <c r="D4111" s="1">
        <f t="shared" si="145"/>
        <v>6</v>
      </c>
      <c r="E4111" s="1" t="str">
        <f>INDEX(Protocol[Mark],MATCH(C4111,Protocol[Step],0))</f>
        <v>4S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410010006</v>
      </c>
      <c r="H4111" s="134">
        <f>Systematic[[#This Row],[SampleVariableLabel]]+100*Systematic[[#This Row],[State]]</f>
        <v>410010506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410</v>
      </c>
      <c r="B4112" s="1">
        <f>IF(C4112=0,IF(B4111=Protocol!$V$20,1,B4111+1),B4111)</f>
        <v>1</v>
      </c>
      <c r="C4112" s="1">
        <f>IF(C4111+1=Protocol!$V$21,0,C4111+1)</f>
        <v>6</v>
      </c>
      <c r="D4112" s="1">
        <f t="shared" si="145"/>
        <v>1</v>
      </c>
      <c r="E4112" s="1" t="str">
        <f>INDEX(Protocol[Mark],MATCH(C4112,Protocol[Step],0))</f>
        <v>5U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410010001</v>
      </c>
      <c r="H4112" s="134">
        <f>Systematic[[#This Row],[SampleVariableLabel]]+100*Systematic[[#This Row],[State]]</f>
        <v>410010601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410</v>
      </c>
      <c r="B4113" s="1">
        <f>IF(C4113=0,IF(B4112=Protocol!$V$20,1,B4112+1),B4112)</f>
        <v>1</v>
      </c>
      <c r="C4113" s="1">
        <f>IF(C4112+1=Protocol!$V$21,0,C4112+1)</f>
        <v>7</v>
      </c>
      <c r="D4113" s="1">
        <f t="shared" si="145"/>
        <v>2</v>
      </c>
      <c r="E4113" s="1" t="str">
        <f>INDEX(Protocol[Mark],MATCH(C4113,Protocol[Step],0))</f>
        <v>6Rot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410010002</v>
      </c>
      <c r="H4113" s="134">
        <f>Systematic[[#This Row],[SampleVariableLabel]]+100*Systematic[[#This Row],[State]]</f>
        <v>410010702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411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1pfi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411010003</v>
      </c>
      <c r="H4114" s="134">
        <f>Systematic[[#This Row],[SampleVariableLabel]]+100*Systematic[[#This Row],[State]]</f>
        <v>411010003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411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1OctM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411010004</v>
      </c>
      <c r="H4115" s="134">
        <f>Systematic[[#This Row],[SampleVariableLabel]]+100*Systematic[[#This Row],[State]]</f>
        <v>411010104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411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2D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411010005</v>
      </c>
      <c r="H4116" s="134">
        <f>Systematic[[#This Row],[SampleVariableLabel]]+100*Systematic[[#This Row],[State]]</f>
        <v>411010205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411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2c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411010006</v>
      </c>
      <c r="H4117" s="134">
        <f>Systematic[[#This Row],[SampleVariableLabel]]+100*Systematic[[#This Row],[State]]</f>
        <v>411010306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411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3P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411010001</v>
      </c>
      <c r="H4118" s="134">
        <f>Systematic[[#This Row],[SampleVariableLabel]]+100*Systematic[[#This Row],[State]]</f>
        <v>411010401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411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4S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411010002</v>
      </c>
      <c r="H4119" s="134">
        <f>Systematic[[#This Row],[SampleVariableLabel]]+100*Systematic[[#This Row],[State]]</f>
        <v>411010502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411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5U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411010003</v>
      </c>
      <c r="H4120" s="134">
        <f>Systematic[[#This Row],[SampleVariableLabel]]+100*Systematic[[#This Row],[State]]</f>
        <v>411010603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411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6Rot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411010004</v>
      </c>
      <c r="H4121" s="134">
        <f>Systematic[[#This Row],[SampleVariableLabel]]+100*Systematic[[#This Row],[State]]</f>
        <v>411010704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412</v>
      </c>
      <c r="B4122" s="1">
        <f>IF(C4122=0,IF(B4121=Protocol!$V$20,1,B4121+1),B4121)</f>
        <v>1</v>
      </c>
      <c r="C4122" s="1">
        <f>IF(C4121+1=Protocol!$V$21,0,C4121+1)</f>
        <v>0</v>
      </c>
      <c r="D4122" s="1">
        <f t="shared" si="145"/>
        <v>5</v>
      </c>
      <c r="E4122" s="1" t="str">
        <f>INDEX(Protocol[Mark],MATCH(C4122,Protocol[Step],0))</f>
        <v>1pfi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412010005</v>
      </c>
      <c r="H4122" s="134">
        <f>Systematic[[#This Row],[SampleVariableLabel]]+100*Systematic[[#This Row],[State]]</f>
        <v>412010005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412</v>
      </c>
      <c r="B4123" s="1">
        <f>IF(C4123=0,IF(B4122=Protocol!$V$20,1,B4122+1),B4122)</f>
        <v>1</v>
      </c>
      <c r="C4123" s="1">
        <f>IF(C4122+1=Protocol!$V$21,0,C4122+1)</f>
        <v>1</v>
      </c>
      <c r="D4123" s="1">
        <f t="shared" si="145"/>
        <v>6</v>
      </c>
      <c r="E4123" s="1" t="str">
        <f>INDEX(Protocol[Mark],MATCH(C4123,Protocol[Step],0))</f>
        <v>1OctM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412010006</v>
      </c>
      <c r="H4123" s="134">
        <f>Systematic[[#This Row],[SampleVariableLabel]]+100*Systematic[[#This Row],[State]]</f>
        <v>412010106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412</v>
      </c>
      <c r="B4124" s="1">
        <f>IF(C4124=0,IF(B4123=Protocol!$V$20,1,B4123+1),B4123)</f>
        <v>1</v>
      </c>
      <c r="C4124" s="1">
        <f>IF(C4123+1=Protocol!$V$21,0,C4123+1)</f>
        <v>2</v>
      </c>
      <c r="D4124" s="1">
        <f t="shared" si="145"/>
        <v>1</v>
      </c>
      <c r="E4124" s="1" t="str">
        <f>INDEX(Protocol[Mark],MATCH(C4124,Protocol[Step],0))</f>
        <v>2D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412010001</v>
      </c>
      <c r="H4124" s="134">
        <f>Systematic[[#This Row],[SampleVariableLabel]]+100*Systematic[[#This Row],[State]]</f>
        <v>412010201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412</v>
      </c>
      <c r="B4125" s="1">
        <f>IF(C4125=0,IF(B4124=Protocol!$V$20,1,B4124+1),B4124)</f>
        <v>1</v>
      </c>
      <c r="C4125" s="1">
        <f>IF(C4124+1=Protocol!$V$21,0,C4124+1)</f>
        <v>3</v>
      </c>
      <c r="D4125" s="1">
        <f t="shared" si="145"/>
        <v>2</v>
      </c>
      <c r="E4125" s="1" t="str">
        <f>INDEX(Protocol[Mark],MATCH(C4125,Protocol[Step],0))</f>
        <v>2c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412010002</v>
      </c>
      <c r="H4125" s="134">
        <f>Systematic[[#This Row],[SampleVariableLabel]]+100*Systematic[[#This Row],[State]]</f>
        <v>412010302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412</v>
      </c>
      <c r="B4126" s="1">
        <f>IF(C4126=0,IF(B4125=Protocol!$V$20,1,B4125+1),B4125)</f>
        <v>1</v>
      </c>
      <c r="C4126" s="1">
        <f>IF(C4125+1=Protocol!$V$21,0,C4125+1)</f>
        <v>4</v>
      </c>
      <c r="D4126" s="1">
        <f t="shared" si="145"/>
        <v>3</v>
      </c>
      <c r="E4126" s="1" t="str">
        <f>INDEX(Protocol[Mark],MATCH(C4126,Protocol[Step],0))</f>
        <v>3P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412010003</v>
      </c>
      <c r="H4126" s="134">
        <f>Systematic[[#This Row],[SampleVariableLabel]]+100*Systematic[[#This Row],[State]]</f>
        <v>412010403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412</v>
      </c>
      <c r="B4127" s="1">
        <f>IF(C4127=0,IF(B4126=Protocol!$V$20,1,B4126+1),B4126)</f>
        <v>1</v>
      </c>
      <c r="C4127" s="1">
        <f>IF(C4126+1=Protocol!$V$21,0,C4126+1)</f>
        <v>5</v>
      </c>
      <c r="D4127" s="1">
        <f t="shared" si="145"/>
        <v>4</v>
      </c>
      <c r="E4127" s="1" t="str">
        <f>INDEX(Protocol[Mark],MATCH(C4127,Protocol[Step],0))</f>
        <v>4S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412010004</v>
      </c>
      <c r="H4127" s="134">
        <f>Systematic[[#This Row],[SampleVariableLabel]]+100*Systematic[[#This Row],[State]]</f>
        <v>412010504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412</v>
      </c>
      <c r="B4128" s="1">
        <f>IF(C4128=0,IF(B4127=Protocol!$V$20,1,B4127+1),B4127)</f>
        <v>1</v>
      </c>
      <c r="C4128" s="1">
        <f>IF(C4127+1=Protocol!$V$21,0,C4127+1)</f>
        <v>6</v>
      </c>
      <c r="D4128" s="1">
        <f t="shared" si="145"/>
        <v>5</v>
      </c>
      <c r="E4128" s="1" t="str">
        <f>INDEX(Protocol[Mark],MATCH(C4128,Protocol[Step],0))</f>
        <v>5U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412010005</v>
      </c>
      <c r="H4128" s="134">
        <f>Systematic[[#This Row],[SampleVariableLabel]]+100*Systematic[[#This Row],[State]]</f>
        <v>412010605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412</v>
      </c>
      <c r="B4129" s="1">
        <f>IF(C4129=0,IF(B4128=Protocol!$V$20,1,B4128+1),B4128)</f>
        <v>1</v>
      </c>
      <c r="C4129" s="1">
        <f>IF(C4128+1=Protocol!$V$21,0,C4128+1)</f>
        <v>7</v>
      </c>
      <c r="D4129" s="1">
        <f t="shared" si="145"/>
        <v>6</v>
      </c>
      <c r="E4129" s="1" t="str">
        <f>INDEX(Protocol[Mark],MATCH(C4129,Protocol[Step],0))</f>
        <v>6Rot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412010006</v>
      </c>
      <c r="H4129" s="134">
        <f>Systematic[[#This Row],[SampleVariableLabel]]+100*Systematic[[#This Row],[State]]</f>
        <v>412010706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413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1pfi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413010001</v>
      </c>
      <c r="H4130" s="134">
        <f>Systematic[[#This Row],[SampleVariableLabel]]+100*Systematic[[#This Row],[State]]</f>
        <v>413010001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413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1OctM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413010002</v>
      </c>
      <c r="H4131" s="134">
        <f>Systematic[[#This Row],[SampleVariableLabel]]+100*Systematic[[#This Row],[State]]</f>
        <v>413010102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413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2D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413010003</v>
      </c>
      <c r="H4132" s="134">
        <f>Systematic[[#This Row],[SampleVariableLabel]]+100*Systematic[[#This Row],[State]]</f>
        <v>413010203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413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2c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413010004</v>
      </c>
      <c r="H4133" s="134">
        <f>Systematic[[#This Row],[SampleVariableLabel]]+100*Systematic[[#This Row],[State]]</f>
        <v>413010304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413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3P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413010005</v>
      </c>
      <c r="H4134" s="134">
        <f>Systematic[[#This Row],[SampleVariableLabel]]+100*Systematic[[#This Row],[State]]</f>
        <v>413010405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413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4S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413010006</v>
      </c>
      <c r="H4135" s="134">
        <f>Systematic[[#This Row],[SampleVariableLabel]]+100*Systematic[[#This Row],[State]]</f>
        <v>413010506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413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5U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413010001</v>
      </c>
      <c r="H4136" s="134">
        <f>Systematic[[#This Row],[SampleVariableLabel]]+100*Systematic[[#This Row],[State]]</f>
        <v>413010601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413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6Rot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413010002</v>
      </c>
      <c r="H4137" s="134">
        <f>Systematic[[#This Row],[SampleVariableLabel]]+100*Systematic[[#This Row],[State]]</f>
        <v>413010702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414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1pfi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414010003</v>
      </c>
      <c r="H4138" s="134">
        <f>Systematic[[#This Row],[SampleVariableLabel]]+100*Systematic[[#This Row],[State]]</f>
        <v>414010003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414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1OctM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414010004</v>
      </c>
      <c r="H4139" s="134">
        <f>Systematic[[#This Row],[SampleVariableLabel]]+100*Systematic[[#This Row],[State]]</f>
        <v>414010104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414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2D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414010005</v>
      </c>
      <c r="H4140" s="134">
        <f>Systematic[[#This Row],[SampleVariableLabel]]+100*Systematic[[#This Row],[State]]</f>
        <v>414010205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414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2c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414010006</v>
      </c>
      <c r="H4141" s="134">
        <f>Systematic[[#This Row],[SampleVariableLabel]]+100*Systematic[[#This Row],[State]]</f>
        <v>414010306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414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3P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414010001</v>
      </c>
      <c r="H4142" s="134">
        <f>Systematic[[#This Row],[SampleVariableLabel]]+100*Systematic[[#This Row],[State]]</f>
        <v>414010401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414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4S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414010002</v>
      </c>
      <c r="H4143" s="134">
        <f>Systematic[[#This Row],[SampleVariableLabel]]+100*Systematic[[#This Row],[State]]</f>
        <v>414010502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414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5U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414010003</v>
      </c>
      <c r="H4144" s="134">
        <f>Systematic[[#This Row],[SampleVariableLabel]]+100*Systematic[[#This Row],[State]]</f>
        <v>414010603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414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6Rot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414010004</v>
      </c>
      <c r="H4145" s="134">
        <f>Systematic[[#This Row],[SampleVariableLabel]]+100*Systematic[[#This Row],[State]]</f>
        <v>414010704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415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1pfi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415010005</v>
      </c>
      <c r="H4146" s="134">
        <f>Systematic[[#This Row],[SampleVariableLabel]]+100*Systematic[[#This Row],[State]]</f>
        <v>415010005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415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1OctM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415010006</v>
      </c>
      <c r="H4147" s="134">
        <f>Systematic[[#This Row],[SampleVariableLabel]]+100*Systematic[[#This Row],[State]]</f>
        <v>415010106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415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2D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415010001</v>
      </c>
      <c r="H4148" s="134">
        <f>Systematic[[#This Row],[SampleVariableLabel]]+100*Systematic[[#This Row],[State]]</f>
        <v>415010201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415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2c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415010002</v>
      </c>
      <c r="H4149" s="134">
        <f>Systematic[[#This Row],[SampleVariableLabel]]+100*Systematic[[#This Row],[State]]</f>
        <v>415010302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415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3P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415010003</v>
      </c>
      <c r="H4150" s="134">
        <f>Systematic[[#This Row],[SampleVariableLabel]]+100*Systematic[[#This Row],[State]]</f>
        <v>415010403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415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4S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415010004</v>
      </c>
      <c r="H4151" s="134">
        <f>Systematic[[#This Row],[SampleVariableLabel]]+100*Systematic[[#This Row],[State]]</f>
        <v>415010504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415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5U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415010005</v>
      </c>
      <c r="H4152" s="134">
        <f>Systematic[[#This Row],[SampleVariableLabel]]+100*Systematic[[#This Row],[State]]</f>
        <v>415010605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415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6Rot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415010006</v>
      </c>
      <c r="H4153" s="134">
        <f>Systematic[[#This Row],[SampleVariableLabel]]+100*Systematic[[#This Row],[State]]</f>
        <v>415010706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416</v>
      </c>
      <c r="B4154" s="1">
        <f>IF(C4154=0,IF(B4153=Protocol!$V$20,1,B4153+1),B4153)</f>
        <v>1</v>
      </c>
      <c r="C4154" s="1">
        <f>IF(C4153+1=Protocol!$V$21,0,C4153+1)</f>
        <v>0</v>
      </c>
      <c r="D4154" s="1">
        <f t="shared" si="145"/>
        <v>1</v>
      </c>
      <c r="E4154" s="1" t="str">
        <f>INDEX(Protocol[Mark],MATCH(C4154,Protocol[Step],0))</f>
        <v>1pfi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416010001</v>
      </c>
      <c r="H4154" s="134">
        <f>Systematic[[#This Row],[SampleVariableLabel]]+100*Systematic[[#This Row],[State]]</f>
        <v>416010001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416</v>
      </c>
      <c r="B4155" s="1">
        <f>IF(C4155=0,IF(B4154=Protocol!$V$20,1,B4154+1),B4154)</f>
        <v>1</v>
      </c>
      <c r="C4155" s="1">
        <f>IF(C4154+1=Protocol!$V$21,0,C4154+1)</f>
        <v>1</v>
      </c>
      <c r="D4155" s="1">
        <f t="shared" si="145"/>
        <v>2</v>
      </c>
      <c r="E4155" s="1" t="str">
        <f>INDEX(Protocol[Mark],MATCH(C4155,Protocol[Step],0))</f>
        <v>1OctM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416010002</v>
      </c>
      <c r="H4155" s="134">
        <f>Systematic[[#This Row],[SampleVariableLabel]]+100*Systematic[[#This Row],[State]]</f>
        <v>416010102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416</v>
      </c>
      <c r="B4156" s="1">
        <f>IF(C4156=0,IF(B4155=Protocol!$V$20,1,B4155+1),B4155)</f>
        <v>1</v>
      </c>
      <c r="C4156" s="1">
        <f>IF(C4155+1=Protocol!$V$21,0,C4155+1)</f>
        <v>2</v>
      </c>
      <c r="D4156" s="1">
        <f t="shared" si="145"/>
        <v>3</v>
      </c>
      <c r="E4156" s="1" t="str">
        <f>INDEX(Protocol[Mark],MATCH(C4156,Protocol[Step],0))</f>
        <v>2D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416010003</v>
      </c>
      <c r="H4156" s="134">
        <f>Systematic[[#This Row],[SampleVariableLabel]]+100*Systematic[[#This Row],[State]]</f>
        <v>416010203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416</v>
      </c>
      <c r="B4157" s="1">
        <f>IF(C4157=0,IF(B4156=Protocol!$V$20,1,B4156+1),B4156)</f>
        <v>1</v>
      </c>
      <c r="C4157" s="1">
        <f>IF(C4156+1=Protocol!$V$21,0,C4156+1)</f>
        <v>3</v>
      </c>
      <c r="D4157" s="1">
        <f t="shared" si="145"/>
        <v>4</v>
      </c>
      <c r="E4157" s="1" t="str">
        <f>INDEX(Protocol[Mark],MATCH(C4157,Protocol[Step],0))</f>
        <v>2c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416010004</v>
      </c>
      <c r="H4157" s="134">
        <f>Systematic[[#This Row],[SampleVariableLabel]]+100*Systematic[[#This Row],[State]]</f>
        <v>416010304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416</v>
      </c>
      <c r="B4158" s="1">
        <f>IF(C4158=0,IF(B4157=Protocol!$V$20,1,B4157+1),B4157)</f>
        <v>1</v>
      </c>
      <c r="C4158" s="1">
        <f>IF(C4157+1=Protocol!$V$21,0,C4157+1)</f>
        <v>4</v>
      </c>
      <c r="D4158" s="1">
        <f t="shared" si="145"/>
        <v>5</v>
      </c>
      <c r="E4158" s="1" t="str">
        <f>INDEX(Protocol[Mark],MATCH(C4158,Protocol[Step],0))</f>
        <v>3P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416010005</v>
      </c>
      <c r="H4158" s="134">
        <f>Systematic[[#This Row],[SampleVariableLabel]]+100*Systematic[[#This Row],[State]]</f>
        <v>416010405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416</v>
      </c>
      <c r="B4159" s="1">
        <f>IF(C4159=0,IF(B4158=Protocol!$V$20,1,B4158+1),B4158)</f>
        <v>1</v>
      </c>
      <c r="C4159" s="1">
        <f>IF(C4158+1=Protocol!$V$21,0,C4158+1)</f>
        <v>5</v>
      </c>
      <c r="D4159" s="1">
        <f t="shared" si="145"/>
        <v>6</v>
      </c>
      <c r="E4159" s="1" t="str">
        <f>INDEX(Protocol[Mark],MATCH(C4159,Protocol[Step],0))</f>
        <v>4S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416010006</v>
      </c>
      <c r="H4159" s="134">
        <f>Systematic[[#This Row],[SampleVariableLabel]]+100*Systematic[[#This Row],[State]]</f>
        <v>416010506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416</v>
      </c>
      <c r="B4160" s="1">
        <f>IF(C4160=0,IF(B4159=Protocol!$V$20,1,B4159+1),B4159)</f>
        <v>1</v>
      </c>
      <c r="C4160" s="1">
        <f>IF(C4159+1=Protocol!$V$21,0,C4159+1)</f>
        <v>6</v>
      </c>
      <c r="D4160" s="1">
        <f t="shared" si="145"/>
        <v>1</v>
      </c>
      <c r="E4160" s="1" t="str">
        <f>INDEX(Protocol[Mark],MATCH(C4160,Protocol[Step],0))</f>
        <v>5U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416010001</v>
      </c>
      <c r="H4160" s="134">
        <f>Systematic[[#This Row],[SampleVariableLabel]]+100*Systematic[[#This Row],[State]]</f>
        <v>416010601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416</v>
      </c>
      <c r="B4161" s="1">
        <f>IF(C4161=0,IF(B4160=Protocol!$V$20,1,B4160+1),B4160)</f>
        <v>1</v>
      </c>
      <c r="C4161" s="1">
        <f>IF(C4160+1=Protocol!$V$21,0,C4160+1)</f>
        <v>7</v>
      </c>
      <c r="D4161" s="1">
        <f t="shared" si="145"/>
        <v>2</v>
      </c>
      <c r="E4161" s="1" t="str">
        <f>INDEX(Protocol[Mark],MATCH(C4161,Protocol[Step],0))</f>
        <v>6Rot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416010002</v>
      </c>
      <c r="H4161" s="134">
        <f>Systematic[[#This Row],[SampleVariableLabel]]+100*Systematic[[#This Row],[State]]</f>
        <v>416010702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417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1pfi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417010003</v>
      </c>
      <c r="H4162" s="134">
        <f>Systematic[[#This Row],[SampleVariableLabel]]+100*Systematic[[#This Row],[State]]</f>
        <v>417010003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417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1OctM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417010004</v>
      </c>
      <c r="H4163" s="134">
        <f>Systematic[[#This Row],[SampleVariableLabel]]+100*Systematic[[#This Row],[State]]</f>
        <v>417010104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417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417010005</v>
      </c>
      <c r="H4164" s="134">
        <f>Systematic[[#This Row],[SampleVariableLabel]]+100*Systematic[[#This Row],[State]]</f>
        <v>417010205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417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417010006</v>
      </c>
      <c r="H4165" s="134">
        <f>Systematic[[#This Row],[SampleVariableLabel]]+100*Systematic[[#This Row],[State]]</f>
        <v>417010306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417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3P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417010001</v>
      </c>
      <c r="H4166" s="134">
        <f>Systematic[[#This Row],[SampleVariableLabel]]+100*Systematic[[#This Row],[State]]</f>
        <v>417010401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417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4S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417010002</v>
      </c>
      <c r="H4167" s="134">
        <f>Systematic[[#This Row],[SampleVariableLabel]]+100*Systematic[[#This Row],[State]]</f>
        <v>417010502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417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5U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417010003</v>
      </c>
      <c r="H4168" s="134">
        <f>Systematic[[#This Row],[SampleVariableLabel]]+100*Systematic[[#This Row],[State]]</f>
        <v>417010603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417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6Rot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417010004</v>
      </c>
      <c r="H4169" s="134">
        <f>Systematic[[#This Row],[SampleVariableLabel]]+100*Systematic[[#This Row],[State]]</f>
        <v>417010704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418</v>
      </c>
      <c r="B4170" s="1">
        <f>IF(C4170=0,IF(B4169=Protocol!$V$20,1,B4169+1),B4169)</f>
        <v>1</v>
      </c>
      <c r="C4170" s="1">
        <f>IF(C4169+1=Protocol!$V$21,0,C4169+1)</f>
        <v>0</v>
      </c>
      <c r="D4170" s="1">
        <f t="shared" si="147"/>
        <v>5</v>
      </c>
      <c r="E4170" s="1" t="str">
        <f>INDEX(Protocol[Mark],MATCH(C4170,Protocol[Step],0))</f>
        <v>1pfi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418010005</v>
      </c>
      <c r="H4170" s="134">
        <f>Systematic[[#This Row],[SampleVariableLabel]]+100*Systematic[[#This Row],[State]]</f>
        <v>418010005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418</v>
      </c>
      <c r="B4171" s="1">
        <f>IF(C4171=0,IF(B4170=Protocol!$V$20,1,B4170+1),B4170)</f>
        <v>1</v>
      </c>
      <c r="C4171" s="1">
        <f>IF(C4170+1=Protocol!$V$21,0,C4170+1)</f>
        <v>1</v>
      </c>
      <c r="D4171" s="1">
        <f t="shared" si="147"/>
        <v>6</v>
      </c>
      <c r="E4171" s="1" t="str">
        <f>INDEX(Protocol[Mark],MATCH(C4171,Protocol[Step],0))</f>
        <v>1OctM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418010006</v>
      </c>
      <c r="H4171" s="134">
        <f>Systematic[[#This Row],[SampleVariableLabel]]+100*Systematic[[#This Row],[State]]</f>
        <v>418010106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418</v>
      </c>
      <c r="B4172" s="1">
        <f>IF(C4172=0,IF(B4171=Protocol!$V$20,1,B4171+1),B4171)</f>
        <v>1</v>
      </c>
      <c r="C4172" s="1">
        <f>IF(C4171+1=Protocol!$V$21,0,C4171+1)</f>
        <v>2</v>
      </c>
      <c r="D4172" s="1">
        <f t="shared" si="147"/>
        <v>1</v>
      </c>
      <c r="E4172" s="1" t="str">
        <f>INDEX(Protocol[Mark],MATCH(C4172,Protocol[Step],0))</f>
        <v>2D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418010001</v>
      </c>
      <c r="H4172" s="134">
        <f>Systematic[[#This Row],[SampleVariableLabel]]+100*Systematic[[#This Row],[State]]</f>
        <v>418010201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418</v>
      </c>
      <c r="B4173" s="1">
        <f>IF(C4173=0,IF(B4172=Protocol!$V$20,1,B4172+1),B4172)</f>
        <v>1</v>
      </c>
      <c r="C4173" s="1">
        <f>IF(C4172+1=Protocol!$V$21,0,C4172+1)</f>
        <v>3</v>
      </c>
      <c r="D4173" s="1">
        <f t="shared" si="147"/>
        <v>2</v>
      </c>
      <c r="E4173" s="1" t="str">
        <f>INDEX(Protocol[Mark],MATCH(C4173,Protocol[Step],0))</f>
        <v>2c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418010002</v>
      </c>
      <c r="H4173" s="134">
        <f>Systematic[[#This Row],[SampleVariableLabel]]+100*Systematic[[#This Row],[State]]</f>
        <v>418010302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418</v>
      </c>
      <c r="B4174" s="1">
        <f>IF(C4174=0,IF(B4173=Protocol!$V$20,1,B4173+1),B4173)</f>
        <v>1</v>
      </c>
      <c r="C4174" s="1">
        <f>IF(C4173+1=Protocol!$V$21,0,C4173+1)</f>
        <v>4</v>
      </c>
      <c r="D4174" s="1">
        <f t="shared" si="147"/>
        <v>3</v>
      </c>
      <c r="E4174" s="1" t="str">
        <f>INDEX(Protocol[Mark],MATCH(C4174,Protocol[Step],0))</f>
        <v>3P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418010003</v>
      </c>
      <c r="H4174" s="134">
        <f>Systematic[[#This Row],[SampleVariableLabel]]+100*Systematic[[#This Row],[State]]</f>
        <v>418010403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418</v>
      </c>
      <c r="B4175" s="1">
        <f>IF(C4175=0,IF(B4174=Protocol!$V$20,1,B4174+1),B4174)</f>
        <v>1</v>
      </c>
      <c r="C4175" s="1">
        <f>IF(C4174+1=Protocol!$V$21,0,C4174+1)</f>
        <v>5</v>
      </c>
      <c r="D4175" s="1">
        <f t="shared" si="147"/>
        <v>4</v>
      </c>
      <c r="E4175" s="1" t="str">
        <f>INDEX(Protocol[Mark],MATCH(C4175,Protocol[Step],0))</f>
        <v>4S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418010004</v>
      </c>
      <c r="H4175" s="134">
        <f>Systematic[[#This Row],[SampleVariableLabel]]+100*Systematic[[#This Row],[State]]</f>
        <v>418010504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418</v>
      </c>
      <c r="B4176" s="1">
        <f>IF(C4176=0,IF(B4175=Protocol!$V$20,1,B4175+1),B4175)</f>
        <v>1</v>
      </c>
      <c r="C4176" s="1">
        <f>IF(C4175+1=Protocol!$V$21,0,C4175+1)</f>
        <v>6</v>
      </c>
      <c r="D4176" s="1">
        <f t="shared" si="147"/>
        <v>5</v>
      </c>
      <c r="E4176" s="1" t="str">
        <f>INDEX(Protocol[Mark],MATCH(C4176,Protocol[Step],0))</f>
        <v>5U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418010005</v>
      </c>
      <c r="H4176" s="134">
        <f>Systematic[[#This Row],[SampleVariableLabel]]+100*Systematic[[#This Row],[State]]</f>
        <v>418010605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418</v>
      </c>
      <c r="B4177" s="1">
        <f>IF(C4177=0,IF(B4176=Protocol!$V$20,1,B4176+1),B4176)</f>
        <v>1</v>
      </c>
      <c r="C4177" s="1">
        <f>IF(C4176+1=Protocol!$V$21,0,C4176+1)</f>
        <v>7</v>
      </c>
      <c r="D4177" s="1">
        <f t="shared" si="147"/>
        <v>6</v>
      </c>
      <c r="E4177" s="1" t="str">
        <f>INDEX(Protocol[Mark],MATCH(C4177,Protocol[Step],0))</f>
        <v>6Rot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418010006</v>
      </c>
      <c r="H4177" s="134">
        <f>Systematic[[#This Row],[SampleVariableLabel]]+100*Systematic[[#This Row],[State]]</f>
        <v>418010706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419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1pfi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419010001</v>
      </c>
      <c r="H4178" s="134">
        <f>Systematic[[#This Row],[SampleVariableLabel]]+100*Systematic[[#This Row],[State]]</f>
        <v>419010001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419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1OctM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419010002</v>
      </c>
      <c r="H4179" s="134">
        <f>Systematic[[#This Row],[SampleVariableLabel]]+100*Systematic[[#This Row],[State]]</f>
        <v>419010102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419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2D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419010003</v>
      </c>
      <c r="H4180" s="134">
        <f>Systematic[[#This Row],[SampleVariableLabel]]+100*Systematic[[#This Row],[State]]</f>
        <v>419010203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419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2c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419010004</v>
      </c>
      <c r="H4181" s="134">
        <f>Systematic[[#This Row],[SampleVariableLabel]]+100*Systematic[[#This Row],[State]]</f>
        <v>419010304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419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3P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419010005</v>
      </c>
      <c r="H4182" s="134">
        <f>Systematic[[#This Row],[SampleVariableLabel]]+100*Systematic[[#This Row],[State]]</f>
        <v>419010405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419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4S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419010006</v>
      </c>
      <c r="H4183" s="134">
        <f>Systematic[[#This Row],[SampleVariableLabel]]+100*Systematic[[#This Row],[State]]</f>
        <v>419010506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419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5U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419010001</v>
      </c>
      <c r="H4184" s="134">
        <f>Systematic[[#This Row],[SampleVariableLabel]]+100*Systematic[[#This Row],[State]]</f>
        <v>419010601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419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6Rot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419010002</v>
      </c>
      <c r="H4185" s="134">
        <f>Systematic[[#This Row],[SampleVariableLabel]]+100*Systematic[[#This Row],[State]]</f>
        <v>419010702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420</v>
      </c>
      <c r="B4186" s="1">
        <f>IF(C4186=0,IF(B4185=Protocol!$V$20,1,B4185+1),B4185)</f>
        <v>1</v>
      </c>
      <c r="C4186" s="1">
        <f>IF(C4185+1=Protocol!$V$21,0,C4185+1)</f>
        <v>0</v>
      </c>
      <c r="D4186" s="1">
        <f t="shared" si="147"/>
        <v>3</v>
      </c>
      <c r="E4186" s="1" t="str">
        <f>INDEX(Protocol[Mark],MATCH(C4186,Protocol[Step],0))</f>
        <v>1pfi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420010003</v>
      </c>
      <c r="H4186" s="134">
        <f>Systematic[[#This Row],[SampleVariableLabel]]+100*Systematic[[#This Row],[State]]</f>
        <v>420010003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420</v>
      </c>
      <c r="B4187" s="1">
        <f>IF(C4187=0,IF(B4186=Protocol!$V$20,1,B4186+1),B4186)</f>
        <v>1</v>
      </c>
      <c r="C4187" s="1">
        <f>IF(C4186+1=Protocol!$V$21,0,C4186+1)</f>
        <v>1</v>
      </c>
      <c r="D4187" s="1">
        <f t="shared" si="147"/>
        <v>4</v>
      </c>
      <c r="E4187" s="1" t="str">
        <f>INDEX(Protocol[Mark],MATCH(C4187,Protocol[Step],0))</f>
        <v>1OctM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420010004</v>
      </c>
      <c r="H4187" s="134">
        <f>Systematic[[#This Row],[SampleVariableLabel]]+100*Systematic[[#This Row],[State]]</f>
        <v>420010104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420</v>
      </c>
      <c r="B4188" s="1">
        <f>IF(C4188=0,IF(B4187=Protocol!$V$20,1,B4187+1),B4187)</f>
        <v>1</v>
      </c>
      <c r="C4188" s="1">
        <f>IF(C4187+1=Protocol!$V$21,0,C4187+1)</f>
        <v>2</v>
      </c>
      <c r="D4188" s="1">
        <f t="shared" si="147"/>
        <v>5</v>
      </c>
      <c r="E4188" s="1" t="str">
        <f>INDEX(Protocol[Mark],MATCH(C4188,Protocol[Step],0))</f>
        <v>2D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420010005</v>
      </c>
      <c r="H4188" s="134">
        <f>Systematic[[#This Row],[SampleVariableLabel]]+100*Systematic[[#This Row],[State]]</f>
        <v>420010205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420</v>
      </c>
      <c r="B4189" s="1">
        <f>IF(C4189=0,IF(B4188=Protocol!$V$20,1,B4188+1),B4188)</f>
        <v>1</v>
      </c>
      <c r="C4189" s="1">
        <f>IF(C4188+1=Protocol!$V$21,0,C4188+1)</f>
        <v>3</v>
      </c>
      <c r="D4189" s="1">
        <f t="shared" si="147"/>
        <v>6</v>
      </c>
      <c r="E4189" s="1" t="str">
        <f>INDEX(Protocol[Mark],MATCH(C4189,Protocol[Step],0))</f>
        <v>2c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420010006</v>
      </c>
      <c r="H4189" s="134">
        <f>Systematic[[#This Row],[SampleVariableLabel]]+100*Systematic[[#This Row],[State]]</f>
        <v>420010306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420</v>
      </c>
      <c r="B4190" s="1">
        <f>IF(C4190=0,IF(B4189=Protocol!$V$20,1,B4189+1),B4189)</f>
        <v>1</v>
      </c>
      <c r="C4190" s="1">
        <f>IF(C4189+1=Protocol!$V$21,0,C4189+1)</f>
        <v>4</v>
      </c>
      <c r="D4190" s="1">
        <f t="shared" si="147"/>
        <v>1</v>
      </c>
      <c r="E4190" s="1" t="str">
        <f>INDEX(Protocol[Mark],MATCH(C4190,Protocol[Step],0))</f>
        <v>3P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420010001</v>
      </c>
      <c r="H4190" s="134">
        <f>Systematic[[#This Row],[SampleVariableLabel]]+100*Systematic[[#This Row],[State]]</f>
        <v>420010401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420</v>
      </c>
      <c r="B4191" s="1">
        <f>IF(C4191=0,IF(B4190=Protocol!$V$20,1,B4190+1),B4190)</f>
        <v>1</v>
      </c>
      <c r="C4191" s="1">
        <f>IF(C4190+1=Protocol!$V$21,0,C4190+1)</f>
        <v>5</v>
      </c>
      <c r="D4191" s="1">
        <f t="shared" si="147"/>
        <v>2</v>
      </c>
      <c r="E4191" s="1" t="str">
        <f>INDEX(Protocol[Mark],MATCH(C4191,Protocol[Step],0))</f>
        <v>4S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420010002</v>
      </c>
      <c r="H4191" s="134">
        <f>Systematic[[#This Row],[SampleVariableLabel]]+100*Systematic[[#This Row],[State]]</f>
        <v>420010502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420</v>
      </c>
      <c r="B4192" s="1">
        <f>IF(C4192=0,IF(B4191=Protocol!$V$20,1,B4191+1),B4191)</f>
        <v>1</v>
      </c>
      <c r="C4192" s="1">
        <f>IF(C4191+1=Protocol!$V$21,0,C4191+1)</f>
        <v>6</v>
      </c>
      <c r="D4192" s="1">
        <f t="shared" si="147"/>
        <v>3</v>
      </c>
      <c r="E4192" s="1" t="str">
        <f>INDEX(Protocol[Mark],MATCH(C4192,Protocol[Step],0))</f>
        <v>5U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420010003</v>
      </c>
      <c r="H4192" s="134">
        <f>Systematic[[#This Row],[SampleVariableLabel]]+100*Systematic[[#This Row],[State]]</f>
        <v>420010603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420</v>
      </c>
      <c r="B4193" s="1">
        <f>IF(C4193=0,IF(B4192=Protocol!$V$20,1,B4192+1),B4192)</f>
        <v>1</v>
      </c>
      <c r="C4193" s="1">
        <f>IF(C4192+1=Protocol!$V$21,0,C4192+1)</f>
        <v>7</v>
      </c>
      <c r="D4193" s="1">
        <f t="shared" si="147"/>
        <v>4</v>
      </c>
      <c r="E4193" s="1" t="str">
        <f>INDEX(Protocol[Mark],MATCH(C4193,Protocol[Step],0))</f>
        <v>6Rot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420010004</v>
      </c>
      <c r="H4193" s="134">
        <f>Systematic[[#This Row],[SampleVariableLabel]]+100*Systematic[[#This Row],[State]]</f>
        <v>420010704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421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421010005</v>
      </c>
      <c r="H4194" s="134">
        <f>Systematic[[#This Row],[SampleVariableLabel]]+100*Systematic[[#This Row],[State]]</f>
        <v>421010005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421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1OctM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421010006</v>
      </c>
      <c r="H4195" s="134">
        <f>Systematic[[#This Row],[SampleVariableLabel]]+100*Systematic[[#This Row],[State]]</f>
        <v>421010106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421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421010001</v>
      </c>
      <c r="H4196" s="134">
        <f>Systematic[[#This Row],[SampleVariableLabel]]+100*Systematic[[#This Row],[State]]</f>
        <v>421010201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421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2c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421010002</v>
      </c>
      <c r="H4197" s="134">
        <f>Systematic[[#This Row],[SampleVariableLabel]]+100*Systematic[[#This Row],[State]]</f>
        <v>421010302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421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3P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421010003</v>
      </c>
      <c r="H4198" s="134">
        <f>Systematic[[#This Row],[SampleVariableLabel]]+100*Systematic[[#This Row],[State]]</f>
        <v>421010403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421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4S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421010004</v>
      </c>
      <c r="H4199" s="134">
        <f>Systematic[[#This Row],[SampleVariableLabel]]+100*Systematic[[#This Row],[State]]</f>
        <v>421010504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421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5U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421010005</v>
      </c>
      <c r="H4200" s="134">
        <f>Systematic[[#This Row],[SampleVariableLabel]]+100*Systematic[[#This Row],[State]]</f>
        <v>421010605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421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6Rot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421010006</v>
      </c>
      <c r="H4201" s="134">
        <f>Systematic[[#This Row],[SampleVariableLabel]]+100*Systematic[[#This Row],[State]]</f>
        <v>421010706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422</v>
      </c>
      <c r="B4202" s="1">
        <f>IF(C4202=0,IF(B4201=Protocol!$V$20,1,B4201+1),B4201)</f>
        <v>1</v>
      </c>
      <c r="C4202" s="1">
        <f>IF(C4201+1=Protocol!$V$21,0,C4201+1)</f>
        <v>0</v>
      </c>
      <c r="D4202" s="1">
        <f t="shared" si="147"/>
        <v>1</v>
      </c>
      <c r="E4202" s="1" t="str">
        <f>INDEX(Protocol[Mark],MATCH(C4202,Protocol[Step],0))</f>
        <v>1pfi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422010001</v>
      </c>
      <c r="H4202" s="134">
        <f>Systematic[[#This Row],[SampleVariableLabel]]+100*Systematic[[#This Row],[State]]</f>
        <v>422010001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422</v>
      </c>
      <c r="B4203" s="1">
        <f>IF(C4203=0,IF(B4202=Protocol!$V$20,1,B4202+1),B4202)</f>
        <v>1</v>
      </c>
      <c r="C4203" s="1">
        <f>IF(C4202+1=Protocol!$V$21,0,C4202+1)</f>
        <v>1</v>
      </c>
      <c r="D4203" s="1">
        <f t="shared" si="147"/>
        <v>2</v>
      </c>
      <c r="E4203" s="1" t="str">
        <f>INDEX(Protocol[Mark],MATCH(C4203,Protocol[Step],0))</f>
        <v>1OctM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422010002</v>
      </c>
      <c r="H4203" s="134">
        <f>Systematic[[#This Row],[SampleVariableLabel]]+100*Systematic[[#This Row],[State]]</f>
        <v>422010102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422</v>
      </c>
      <c r="B4204" s="1">
        <f>IF(C4204=0,IF(B4203=Protocol!$V$20,1,B4203+1),B4203)</f>
        <v>1</v>
      </c>
      <c r="C4204" s="1">
        <f>IF(C4203+1=Protocol!$V$21,0,C4203+1)</f>
        <v>2</v>
      </c>
      <c r="D4204" s="1">
        <f t="shared" si="147"/>
        <v>3</v>
      </c>
      <c r="E4204" s="1" t="str">
        <f>INDEX(Protocol[Mark],MATCH(C4204,Protocol[Step],0))</f>
        <v>2D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422010003</v>
      </c>
      <c r="H4204" s="134">
        <f>Systematic[[#This Row],[SampleVariableLabel]]+100*Systematic[[#This Row],[State]]</f>
        <v>422010203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422</v>
      </c>
      <c r="B4205" s="1">
        <f>IF(C4205=0,IF(B4204=Protocol!$V$20,1,B4204+1),B4204)</f>
        <v>1</v>
      </c>
      <c r="C4205" s="1">
        <f>IF(C4204+1=Protocol!$V$21,0,C4204+1)</f>
        <v>3</v>
      </c>
      <c r="D4205" s="1">
        <f t="shared" si="147"/>
        <v>4</v>
      </c>
      <c r="E4205" s="1" t="str">
        <f>INDEX(Protocol[Mark],MATCH(C4205,Protocol[Step],0))</f>
        <v>2c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422010004</v>
      </c>
      <c r="H4205" s="134">
        <f>Systematic[[#This Row],[SampleVariableLabel]]+100*Systematic[[#This Row],[State]]</f>
        <v>422010304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422</v>
      </c>
      <c r="B4206" s="1">
        <f>IF(C4206=0,IF(B4205=Protocol!$V$20,1,B4205+1),B4205)</f>
        <v>1</v>
      </c>
      <c r="C4206" s="1">
        <f>IF(C4205+1=Protocol!$V$21,0,C4205+1)</f>
        <v>4</v>
      </c>
      <c r="D4206" s="1">
        <f t="shared" si="147"/>
        <v>5</v>
      </c>
      <c r="E4206" s="1" t="str">
        <f>INDEX(Protocol[Mark],MATCH(C4206,Protocol[Step],0))</f>
        <v>3P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422010005</v>
      </c>
      <c r="H4206" s="134">
        <f>Systematic[[#This Row],[SampleVariableLabel]]+100*Systematic[[#This Row],[State]]</f>
        <v>422010405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422</v>
      </c>
      <c r="B4207" s="1">
        <f>IF(C4207=0,IF(B4206=Protocol!$V$20,1,B4206+1),B4206)</f>
        <v>1</v>
      </c>
      <c r="C4207" s="1">
        <f>IF(C4206+1=Protocol!$V$21,0,C4206+1)</f>
        <v>5</v>
      </c>
      <c r="D4207" s="1">
        <f t="shared" si="147"/>
        <v>6</v>
      </c>
      <c r="E4207" s="1" t="str">
        <f>INDEX(Protocol[Mark],MATCH(C4207,Protocol[Step],0))</f>
        <v>4S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422010006</v>
      </c>
      <c r="H4207" s="134">
        <f>Systematic[[#This Row],[SampleVariableLabel]]+100*Systematic[[#This Row],[State]]</f>
        <v>422010506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422</v>
      </c>
      <c r="B4208" s="1">
        <f>IF(C4208=0,IF(B4207=Protocol!$V$20,1,B4207+1),B4207)</f>
        <v>1</v>
      </c>
      <c r="C4208" s="1">
        <f>IF(C4207+1=Protocol!$V$21,0,C4207+1)</f>
        <v>6</v>
      </c>
      <c r="D4208" s="1">
        <f t="shared" si="147"/>
        <v>1</v>
      </c>
      <c r="E4208" s="1" t="str">
        <f>INDEX(Protocol[Mark],MATCH(C4208,Protocol[Step],0))</f>
        <v>5U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422010001</v>
      </c>
      <c r="H4208" s="134">
        <f>Systematic[[#This Row],[SampleVariableLabel]]+100*Systematic[[#This Row],[State]]</f>
        <v>422010601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422</v>
      </c>
      <c r="B4209" s="1">
        <f>IF(C4209=0,IF(B4208=Protocol!$V$20,1,B4208+1),B4208)</f>
        <v>1</v>
      </c>
      <c r="C4209" s="1">
        <f>IF(C4208+1=Protocol!$V$21,0,C4208+1)</f>
        <v>7</v>
      </c>
      <c r="D4209" s="1">
        <f t="shared" si="147"/>
        <v>2</v>
      </c>
      <c r="E4209" s="1" t="str">
        <f>INDEX(Protocol[Mark],MATCH(C4209,Protocol[Step],0))</f>
        <v>6Rot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422010002</v>
      </c>
      <c r="H4209" s="134">
        <f>Systematic[[#This Row],[SampleVariableLabel]]+100*Systematic[[#This Row],[State]]</f>
        <v>422010702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423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1pfi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423010003</v>
      </c>
      <c r="H4210" s="134">
        <f>Systematic[[#This Row],[SampleVariableLabel]]+100*Systematic[[#This Row],[State]]</f>
        <v>423010003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423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1OctM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423010004</v>
      </c>
      <c r="H4211" s="134">
        <f>Systematic[[#This Row],[SampleVariableLabel]]+100*Systematic[[#This Row],[State]]</f>
        <v>423010104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423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2D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423010005</v>
      </c>
      <c r="H4212" s="134">
        <f>Systematic[[#This Row],[SampleVariableLabel]]+100*Systematic[[#This Row],[State]]</f>
        <v>423010205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423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2c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423010006</v>
      </c>
      <c r="H4213" s="134">
        <f>Systematic[[#This Row],[SampleVariableLabel]]+100*Systematic[[#This Row],[State]]</f>
        <v>423010306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423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3P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423010001</v>
      </c>
      <c r="H4214" s="134">
        <f>Systematic[[#This Row],[SampleVariableLabel]]+100*Systematic[[#This Row],[State]]</f>
        <v>423010401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423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4S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423010002</v>
      </c>
      <c r="H4215" s="134">
        <f>Systematic[[#This Row],[SampleVariableLabel]]+100*Systematic[[#This Row],[State]]</f>
        <v>423010502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423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5U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423010003</v>
      </c>
      <c r="H4216" s="134">
        <f>Systematic[[#This Row],[SampleVariableLabel]]+100*Systematic[[#This Row],[State]]</f>
        <v>423010603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423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6Rot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423010004</v>
      </c>
      <c r="H4217" s="134">
        <f>Systematic[[#This Row],[SampleVariableLabel]]+100*Systematic[[#This Row],[State]]</f>
        <v>423010704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424</v>
      </c>
      <c r="B4218" s="1">
        <f>IF(C4218=0,IF(B4217=Protocol!$V$20,1,B4217+1),B4217)</f>
        <v>1</v>
      </c>
      <c r="C4218" s="1">
        <f>IF(C4217+1=Protocol!$V$21,0,C4217+1)</f>
        <v>0</v>
      </c>
      <c r="D4218" s="1">
        <f t="shared" si="147"/>
        <v>5</v>
      </c>
      <c r="E4218" s="1" t="str">
        <f>INDEX(Protocol[Mark],MATCH(C4218,Protocol[Step],0))</f>
        <v>1pfi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424010005</v>
      </c>
      <c r="H4218" s="134">
        <f>Systematic[[#This Row],[SampleVariableLabel]]+100*Systematic[[#This Row],[State]]</f>
        <v>424010005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424</v>
      </c>
      <c r="B4219" s="1">
        <f>IF(C4219=0,IF(B4218=Protocol!$V$20,1,B4218+1),B4218)</f>
        <v>1</v>
      </c>
      <c r="C4219" s="1">
        <f>IF(C4218+1=Protocol!$V$21,0,C4218+1)</f>
        <v>1</v>
      </c>
      <c r="D4219" s="1">
        <f t="shared" si="147"/>
        <v>6</v>
      </c>
      <c r="E4219" s="1" t="str">
        <f>INDEX(Protocol[Mark],MATCH(C4219,Protocol[Step],0))</f>
        <v>1OctM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424010006</v>
      </c>
      <c r="H4219" s="134">
        <f>Systematic[[#This Row],[SampleVariableLabel]]+100*Systematic[[#This Row],[State]]</f>
        <v>424010106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424</v>
      </c>
      <c r="B4220" s="1">
        <f>IF(C4220=0,IF(B4219=Protocol!$V$20,1,B4219+1),B4219)</f>
        <v>1</v>
      </c>
      <c r="C4220" s="1">
        <f>IF(C4219+1=Protocol!$V$21,0,C4219+1)</f>
        <v>2</v>
      </c>
      <c r="D4220" s="1">
        <f t="shared" si="147"/>
        <v>1</v>
      </c>
      <c r="E4220" s="1" t="str">
        <f>INDEX(Protocol[Mark],MATCH(C4220,Protocol[Step],0))</f>
        <v>2D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424010001</v>
      </c>
      <c r="H4220" s="134">
        <f>Systematic[[#This Row],[SampleVariableLabel]]+100*Systematic[[#This Row],[State]]</f>
        <v>424010201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424</v>
      </c>
      <c r="B4221" s="1">
        <f>IF(C4221=0,IF(B4220=Protocol!$V$20,1,B4220+1),B4220)</f>
        <v>1</v>
      </c>
      <c r="C4221" s="1">
        <f>IF(C4220+1=Protocol!$V$21,0,C4220+1)</f>
        <v>3</v>
      </c>
      <c r="D4221" s="1">
        <f t="shared" si="147"/>
        <v>2</v>
      </c>
      <c r="E4221" s="1" t="str">
        <f>INDEX(Protocol[Mark],MATCH(C4221,Protocol[Step],0))</f>
        <v>2c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424010002</v>
      </c>
      <c r="H4221" s="134">
        <f>Systematic[[#This Row],[SampleVariableLabel]]+100*Systematic[[#This Row],[State]]</f>
        <v>424010302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424</v>
      </c>
      <c r="B4222" s="1">
        <f>IF(C4222=0,IF(B4221=Protocol!$V$20,1,B4221+1),B4221)</f>
        <v>1</v>
      </c>
      <c r="C4222" s="1">
        <f>IF(C4221+1=Protocol!$V$21,0,C4221+1)</f>
        <v>4</v>
      </c>
      <c r="D4222" s="1">
        <f t="shared" si="147"/>
        <v>3</v>
      </c>
      <c r="E4222" s="1" t="str">
        <f>INDEX(Protocol[Mark],MATCH(C4222,Protocol[Step],0))</f>
        <v>3P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424010003</v>
      </c>
      <c r="H4222" s="134">
        <f>Systematic[[#This Row],[SampleVariableLabel]]+100*Systematic[[#This Row],[State]]</f>
        <v>424010403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424</v>
      </c>
      <c r="B4223" s="1">
        <f>IF(C4223=0,IF(B4222=Protocol!$V$20,1,B4222+1),B4222)</f>
        <v>1</v>
      </c>
      <c r="C4223" s="1">
        <f>IF(C4222+1=Protocol!$V$21,0,C4222+1)</f>
        <v>5</v>
      </c>
      <c r="D4223" s="1">
        <f t="shared" si="147"/>
        <v>4</v>
      </c>
      <c r="E4223" s="1" t="str">
        <f>INDEX(Protocol[Mark],MATCH(C4223,Protocol[Step],0))</f>
        <v>4S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424010004</v>
      </c>
      <c r="H4223" s="134">
        <f>Systematic[[#This Row],[SampleVariableLabel]]+100*Systematic[[#This Row],[State]]</f>
        <v>424010504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424</v>
      </c>
      <c r="B4224" s="1">
        <f>IF(C4224=0,IF(B4223=Protocol!$V$20,1,B4223+1),B4223)</f>
        <v>1</v>
      </c>
      <c r="C4224" s="1">
        <f>IF(C4223+1=Protocol!$V$21,0,C4223+1)</f>
        <v>6</v>
      </c>
      <c r="D4224" s="1">
        <f t="shared" si="147"/>
        <v>5</v>
      </c>
      <c r="E4224" s="1" t="str">
        <f>INDEX(Protocol[Mark],MATCH(C4224,Protocol[Step],0))</f>
        <v>5U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424010005</v>
      </c>
      <c r="H4224" s="134">
        <f>Systematic[[#This Row],[SampleVariableLabel]]+100*Systematic[[#This Row],[State]]</f>
        <v>424010605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424</v>
      </c>
      <c r="B4225" s="1">
        <f>IF(C4225=0,IF(B4224=Protocol!$V$20,1,B4224+1),B4224)</f>
        <v>1</v>
      </c>
      <c r="C4225" s="1">
        <f>IF(C4224+1=Protocol!$V$21,0,C4224+1)</f>
        <v>7</v>
      </c>
      <c r="D4225" s="1">
        <f t="shared" si="147"/>
        <v>6</v>
      </c>
      <c r="E4225" s="1" t="str">
        <f>INDEX(Protocol[Mark],MATCH(C4225,Protocol[Step],0))</f>
        <v>6Rot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424010006</v>
      </c>
      <c r="H4225" s="134">
        <f>Systematic[[#This Row],[SampleVariableLabel]]+100*Systematic[[#This Row],[State]]</f>
        <v>424010706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425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1pfi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425010001</v>
      </c>
      <c r="H4226" s="134">
        <f>Systematic[[#This Row],[SampleVariableLabel]]+100*Systematic[[#This Row],[State]]</f>
        <v>425010001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425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1OctM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425010002</v>
      </c>
      <c r="H4227" s="134">
        <f>Systematic[[#This Row],[SampleVariableLabel]]+100*Systematic[[#This Row],[State]]</f>
        <v>425010102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425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2D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425010003</v>
      </c>
      <c r="H4228" s="134">
        <f>Systematic[[#This Row],[SampleVariableLabel]]+100*Systematic[[#This Row],[State]]</f>
        <v>425010203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425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2c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425010004</v>
      </c>
      <c r="H4229" s="134">
        <f>Systematic[[#This Row],[SampleVariableLabel]]+100*Systematic[[#This Row],[State]]</f>
        <v>425010304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425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3P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425010005</v>
      </c>
      <c r="H4230" s="134">
        <f>Systematic[[#This Row],[SampleVariableLabel]]+100*Systematic[[#This Row],[State]]</f>
        <v>425010405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425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4S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425010006</v>
      </c>
      <c r="H4231" s="134">
        <f>Systematic[[#This Row],[SampleVariableLabel]]+100*Systematic[[#This Row],[State]]</f>
        <v>425010506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425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5U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425010001</v>
      </c>
      <c r="H4232" s="134">
        <f>Systematic[[#This Row],[SampleVariableLabel]]+100*Systematic[[#This Row],[State]]</f>
        <v>425010601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425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6Rot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425010002</v>
      </c>
      <c r="H4233" s="134">
        <f>Systematic[[#This Row],[SampleVariableLabel]]+100*Systematic[[#This Row],[State]]</f>
        <v>425010702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426</v>
      </c>
      <c r="B4234" s="1">
        <f>IF(C4234=0,IF(B4233=Protocol!$V$20,1,B4233+1),B4233)</f>
        <v>1</v>
      </c>
      <c r="C4234" s="1">
        <f>IF(C4233+1=Protocol!$V$21,0,C4233+1)</f>
        <v>0</v>
      </c>
      <c r="D4234" s="1">
        <f t="shared" si="149"/>
        <v>3</v>
      </c>
      <c r="E4234" s="1" t="str">
        <f>INDEX(Protocol[Mark],MATCH(C4234,Protocol[Step],0))</f>
        <v>1pfi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426010003</v>
      </c>
      <c r="H4234" s="134">
        <f>Systematic[[#This Row],[SampleVariableLabel]]+100*Systematic[[#This Row],[State]]</f>
        <v>426010003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426</v>
      </c>
      <c r="B4235" s="1">
        <f>IF(C4235=0,IF(B4234=Protocol!$V$20,1,B4234+1),B4234)</f>
        <v>1</v>
      </c>
      <c r="C4235" s="1">
        <f>IF(C4234+1=Protocol!$V$21,0,C4234+1)</f>
        <v>1</v>
      </c>
      <c r="D4235" s="1">
        <f t="shared" si="149"/>
        <v>4</v>
      </c>
      <c r="E4235" s="1" t="str">
        <f>INDEX(Protocol[Mark],MATCH(C4235,Protocol[Step],0))</f>
        <v>1OctM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426010004</v>
      </c>
      <c r="H4235" s="134">
        <f>Systematic[[#This Row],[SampleVariableLabel]]+100*Systematic[[#This Row],[State]]</f>
        <v>426010104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426</v>
      </c>
      <c r="B4236" s="1">
        <f>IF(C4236=0,IF(B4235=Protocol!$V$20,1,B4235+1),B4235)</f>
        <v>1</v>
      </c>
      <c r="C4236" s="1">
        <f>IF(C4235+1=Protocol!$V$21,0,C4235+1)</f>
        <v>2</v>
      </c>
      <c r="D4236" s="1">
        <f t="shared" si="149"/>
        <v>5</v>
      </c>
      <c r="E4236" s="1" t="str">
        <f>INDEX(Protocol[Mark],MATCH(C4236,Protocol[Step],0))</f>
        <v>2D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426010005</v>
      </c>
      <c r="H4236" s="134">
        <f>Systematic[[#This Row],[SampleVariableLabel]]+100*Systematic[[#This Row],[State]]</f>
        <v>426010205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426</v>
      </c>
      <c r="B4237" s="1">
        <f>IF(C4237=0,IF(B4236=Protocol!$V$20,1,B4236+1),B4236)</f>
        <v>1</v>
      </c>
      <c r="C4237" s="1">
        <f>IF(C4236+1=Protocol!$V$21,0,C4236+1)</f>
        <v>3</v>
      </c>
      <c r="D4237" s="1">
        <f t="shared" si="149"/>
        <v>6</v>
      </c>
      <c r="E4237" s="1" t="str">
        <f>INDEX(Protocol[Mark],MATCH(C4237,Protocol[Step],0))</f>
        <v>2c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426010006</v>
      </c>
      <c r="H4237" s="134">
        <f>Systematic[[#This Row],[SampleVariableLabel]]+100*Systematic[[#This Row],[State]]</f>
        <v>426010306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426</v>
      </c>
      <c r="B4238" s="1">
        <f>IF(C4238=0,IF(B4237=Protocol!$V$20,1,B4237+1),B4237)</f>
        <v>1</v>
      </c>
      <c r="C4238" s="1">
        <f>IF(C4237+1=Protocol!$V$21,0,C4237+1)</f>
        <v>4</v>
      </c>
      <c r="D4238" s="1">
        <f t="shared" si="149"/>
        <v>1</v>
      </c>
      <c r="E4238" s="1" t="str">
        <f>INDEX(Protocol[Mark],MATCH(C4238,Protocol[Step],0))</f>
        <v>3P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426010001</v>
      </c>
      <c r="H4238" s="134">
        <f>Systematic[[#This Row],[SampleVariableLabel]]+100*Systematic[[#This Row],[State]]</f>
        <v>426010401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426</v>
      </c>
      <c r="B4239" s="1">
        <f>IF(C4239=0,IF(B4238=Protocol!$V$20,1,B4238+1),B4238)</f>
        <v>1</v>
      </c>
      <c r="C4239" s="1">
        <f>IF(C4238+1=Protocol!$V$21,0,C4238+1)</f>
        <v>5</v>
      </c>
      <c r="D4239" s="1">
        <f t="shared" si="149"/>
        <v>2</v>
      </c>
      <c r="E4239" s="1" t="str">
        <f>INDEX(Protocol[Mark],MATCH(C4239,Protocol[Step],0))</f>
        <v>4S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426010002</v>
      </c>
      <c r="H4239" s="134">
        <f>Systematic[[#This Row],[SampleVariableLabel]]+100*Systematic[[#This Row],[State]]</f>
        <v>426010502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426</v>
      </c>
      <c r="B4240" s="1">
        <f>IF(C4240=0,IF(B4239=Protocol!$V$20,1,B4239+1),B4239)</f>
        <v>1</v>
      </c>
      <c r="C4240" s="1">
        <f>IF(C4239+1=Protocol!$V$21,0,C4239+1)</f>
        <v>6</v>
      </c>
      <c r="D4240" s="1">
        <f t="shared" si="149"/>
        <v>3</v>
      </c>
      <c r="E4240" s="1" t="str">
        <f>INDEX(Protocol[Mark],MATCH(C4240,Protocol[Step],0))</f>
        <v>5U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426010003</v>
      </c>
      <c r="H4240" s="134">
        <f>Systematic[[#This Row],[SampleVariableLabel]]+100*Systematic[[#This Row],[State]]</f>
        <v>426010603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426</v>
      </c>
      <c r="B4241" s="1">
        <f>IF(C4241=0,IF(B4240=Protocol!$V$20,1,B4240+1),B4240)</f>
        <v>1</v>
      </c>
      <c r="C4241" s="1">
        <f>IF(C4240+1=Protocol!$V$21,0,C4240+1)</f>
        <v>7</v>
      </c>
      <c r="D4241" s="1">
        <f t="shared" si="149"/>
        <v>4</v>
      </c>
      <c r="E4241" s="1" t="str">
        <f>INDEX(Protocol[Mark],MATCH(C4241,Protocol[Step],0))</f>
        <v>6Rot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426010004</v>
      </c>
      <c r="H4241" s="134">
        <f>Systematic[[#This Row],[SampleVariableLabel]]+100*Systematic[[#This Row],[State]]</f>
        <v>426010704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427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1pfi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427010005</v>
      </c>
      <c r="H4242" s="134">
        <f>Systematic[[#This Row],[SampleVariableLabel]]+100*Systematic[[#This Row],[State]]</f>
        <v>427010005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427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1OctM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427010006</v>
      </c>
      <c r="H4243" s="134">
        <f>Systematic[[#This Row],[SampleVariableLabel]]+100*Systematic[[#This Row],[State]]</f>
        <v>427010106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427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2D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427010001</v>
      </c>
      <c r="H4244" s="134">
        <f>Systematic[[#This Row],[SampleVariableLabel]]+100*Systematic[[#This Row],[State]]</f>
        <v>427010201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427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2c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427010002</v>
      </c>
      <c r="H4245" s="134">
        <f>Systematic[[#This Row],[SampleVariableLabel]]+100*Systematic[[#This Row],[State]]</f>
        <v>427010302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427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3P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427010003</v>
      </c>
      <c r="H4246" s="134">
        <f>Systematic[[#This Row],[SampleVariableLabel]]+100*Systematic[[#This Row],[State]]</f>
        <v>427010403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427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4S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427010004</v>
      </c>
      <c r="H4247" s="134">
        <f>Systematic[[#This Row],[SampleVariableLabel]]+100*Systematic[[#This Row],[State]]</f>
        <v>427010504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427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5U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427010005</v>
      </c>
      <c r="H4248" s="134">
        <f>Systematic[[#This Row],[SampleVariableLabel]]+100*Systematic[[#This Row],[State]]</f>
        <v>427010605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427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6Rot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427010006</v>
      </c>
      <c r="H4249" s="134">
        <f>Systematic[[#This Row],[SampleVariableLabel]]+100*Systematic[[#This Row],[State]]</f>
        <v>427010706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428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1pfi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428010001</v>
      </c>
      <c r="H4250" s="134">
        <f>Systematic[[#This Row],[SampleVariableLabel]]+100*Systematic[[#This Row],[State]]</f>
        <v>428010001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428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1OctM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428010002</v>
      </c>
      <c r="H4251" s="134">
        <f>Systematic[[#This Row],[SampleVariableLabel]]+100*Systematic[[#This Row],[State]]</f>
        <v>428010102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428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2D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428010003</v>
      </c>
      <c r="H4252" s="134">
        <f>Systematic[[#This Row],[SampleVariableLabel]]+100*Systematic[[#This Row],[State]]</f>
        <v>428010203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428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2c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428010004</v>
      </c>
      <c r="H4253" s="134">
        <f>Systematic[[#This Row],[SampleVariableLabel]]+100*Systematic[[#This Row],[State]]</f>
        <v>428010304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428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3P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428010005</v>
      </c>
      <c r="H4254" s="134">
        <f>Systematic[[#This Row],[SampleVariableLabel]]+100*Systematic[[#This Row],[State]]</f>
        <v>428010405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428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4S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428010006</v>
      </c>
      <c r="H4255" s="134">
        <f>Systematic[[#This Row],[SampleVariableLabel]]+100*Systematic[[#This Row],[State]]</f>
        <v>428010506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428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5U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428010001</v>
      </c>
      <c r="H4256" s="134">
        <f>Systematic[[#This Row],[SampleVariableLabel]]+100*Systematic[[#This Row],[State]]</f>
        <v>428010601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428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6Rot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428010002</v>
      </c>
      <c r="H4257" s="134">
        <f>Systematic[[#This Row],[SampleVariableLabel]]+100*Systematic[[#This Row],[State]]</f>
        <v>428010702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429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1pfi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429010003</v>
      </c>
      <c r="H4258" s="134">
        <f>Systematic[[#This Row],[SampleVariableLabel]]+100*Systematic[[#This Row],[State]]</f>
        <v>429010003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429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1OctM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429010004</v>
      </c>
      <c r="H4259" s="134">
        <f>Systematic[[#This Row],[SampleVariableLabel]]+100*Systematic[[#This Row],[State]]</f>
        <v>429010104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429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2D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429010005</v>
      </c>
      <c r="H4260" s="134">
        <f>Systematic[[#This Row],[SampleVariableLabel]]+100*Systematic[[#This Row],[State]]</f>
        <v>429010205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429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2c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429010006</v>
      </c>
      <c r="H4261" s="134">
        <f>Systematic[[#This Row],[SampleVariableLabel]]+100*Systematic[[#This Row],[State]]</f>
        <v>429010306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429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3P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429010001</v>
      </c>
      <c r="H4262" s="134">
        <f>Systematic[[#This Row],[SampleVariableLabel]]+100*Systematic[[#This Row],[State]]</f>
        <v>429010401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429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4S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429010002</v>
      </c>
      <c r="H4263" s="134">
        <f>Systematic[[#This Row],[SampleVariableLabel]]+100*Systematic[[#This Row],[State]]</f>
        <v>429010502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429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5U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429010003</v>
      </c>
      <c r="H4264" s="134">
        <f>Systematic[[#This Row],[SampleVariableLabel]]+100*Systematic[[#This Row],[State]]</f>
        <v>429010603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429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6Rot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429010004</v>
      </c>
      <c r="H4265" s="134">
        <f>Systematic[[#This Row],[SampleVariableLabel]]+100*Systematic[[#This Row],[State]]</f>
        <v>429010704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430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1pfi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430010005</v>
      </c>
      <c r="H4266" s="134">
        <f>Systematic[[#This Row],[SampleVariableLabel]]+100*Systematic[[#This Row],[State]]</f>
        <v>430010005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430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1OctM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430010006</v>
      </c>
      <c r="H4267" s="134">
        <f>Systematic[[#This Row],[SampleVariableLabel]]+100*Systematic[[#This Row],[State]]</f>
        <v>430010106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430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430010001</v>
      </c>
      <c r="H4268" s="134">
        <f>Systematic[[#This Row],[SampleVariableLabel]]+100*Systematic[[#This Row],[State]]</f>
        <v>430010201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430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430010002</v>
      </c>
      <c r="H4269" s="134">
        <f>Systematic[[#This Row],[SampleVariableLabel]]+100*Systematic[[#This Row],[State]]</f>
        <v>430010302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430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3P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430010003</v>
      </c>
      <c r="H4270" s="134">
        <f>Systematic[[#This Row],[SampleVariableLabel]]+100*Systematic[[#This Row],[State]]</f>
        <v>430010403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430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430010004</v>
      </c>
      <c r="H4271" s="134">
        <f>Systematic[[#This Row],[SampleVariableLabel]]+100*Systematic[[#This Row],[State]]</f>
        <v>430010504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430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5U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430010005</v>
      </c>
      <c r="H4272" s="134">
        <f>Systematic[[#This Row],[SampleVariableLabel]]+100*Systematic[[#This Row],[State]]</f>
        <v>430010605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430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6Rot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430010006</v>
      </c>
      <c r="H4273" s="134">
        <f>Systematic[[#This Row],[SampleVariableLabel]]+100*Systematic[[#This Row],[State]]</f>
        <v>430010706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431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1pfi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431010001</v>
      </c>
      <c r="H4274" s="134">
        <f>Systematic[[#This Row],[SampleVariableLabel]]+100*Systematic[[#This Row],[State]]</f>
        <v>431010001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431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1OctM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431010002</v>
      </c>
      <c r="H4275" s="134">
        <f>Systematic[[#This Row],[SampleVariableLabel]]+100*Systematic[[#This Row],[State]]</f>
        <v>431010102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431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2D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431010003</v>
      </c>
      <c r="H4276" s="134">
        <f>Systematic[[#This Row],[SampleVariableLabel]]+100*Systematic[[#This Row],[State]]</f>
        <v>431010203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431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2c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431010004</v>
      </c>
      <c r="H4277" s="134">
        <f>Systematic[[#This Row],[SampleVariableLabel]]+100*Systematic[[#This Row],[State]]</f>
        <v>431010304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431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3P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431010005</v>
      </c>
      <c r="H4278" s="134">
        <f>Systematic[[#This Row],[SampleVariableLabel]]+100*Systematic[[#This Row],[State]]</f>
        <v>431010405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431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4S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431010006</v>
      </c>
      <c r="H4279" s="134">
        <f>Systematic[[#This Row],[SampleVariableLabel]]+100*Systematic[[#This Row],[State]]</f>
        <v>431010506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431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5U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431010001</v>
      </c>
      <c r="H4280" s="134">
        <f>Systematic[[#This Row],[SampleVariableLabel]]+100*Systematic[[#This Row],[State]]</f>
        <v>431010601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431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6Rot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431010002</v>
      </c>
      <c r="H4281" s="134">
        <f>Systematic[[#This Row],[SampleVariableLabel]]+100*Systematic[[#This Row],[State]]</f>
        <v>431010702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432</v>
      </c>
      <c r="B4282" s="1">
        <f>IF(C4282=0,IF(B4281=Protocol!$V$20,1,B4281+1),B4281)</f>
        <v>1</v>
      </c>
      <c r="C4282" s="1">
        <f>IF(C4281+1=Protocol!$V$21,0,C4281+1)</f>
        <v>0</v>
      </c>
      <c r="D4282" s="1">
        <f t="shared" si="149"/>
        <v>3</v>
      </c>
      <c r="E4282" s="1" t="str">
        <f>INDEX(Protocol[Mark],MATCH(C4282,Protocol[Step],0))</f>
        <v>1pfi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432010003</v>
      </c>
      <c r="H4282" s="134">
        <f>Systematic[[#This Row],[SampleVariableLabel]]+100*Systematic[[#This Row],[State]]</f>
        <v>432010003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432</v>
      </c>
      <c r="B4283" s="1">
        <f>IF(C4283=0,IF(B4282=Protocol!$V$20,1,B4282+1),B4282)</f>
        <v>1</v>
      </c>
      <c r="C4283" s="1">
        <f>IF(C4282+1=Protocol!$V$21,0,C4282+1)</f>
        <v>1</v>
      </c>
      <c r="D4283" s="1">
        <f t="shared" si="149"/>
        <v>4</v>
      </c>
      <c r="E4283" s="1" t="str">
        <f>INDEX(Protocol[Mark],MATCH(C4283,Protocol[Step],0))</f>
        <v>1OctM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432010004</v>
      </c>
      <c r="H4283" s="134">
        <f>Systematic[[#This Row],[SampleVariableLabel]]+100*Systematic[[#This Row],[State]]</f>
        <v>432010104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432</v>
      </c>
      <c r="B4284" s="1">
        <f>IF(C4284=0,IF(B4283=Protocol!$V$20,1,B4283+1),B4283)</f>
        <v>1</v>
      </c>
      <c r="C4284" s="1">
        <f>IF(C4283+1=Protocol!$V$21,0,C4283+1)</f>
        <v>2</v>
      </c>
      <c r="D4284" s="1">
        <f t="shared" si="149"/>
        <v>5</v>
      </c>
      <c r="E4284" s="1" t="str">
        <f>INDEX(Protocol[Mark],MATCH(C4284,Protocol[Step],0))</f>
        <v>2D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432010005</v>
      </c>
      <c r="H4284" s="134">
        <f>Systematic[[#This Row],[SampleVariableLabel]]+100*Systematic[[#This Row],[State]]</f>
        <v>432010205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432</v>
      </c>
      <c r="B4285" s="1">
        <f>IF(C4285=0,IF(B4284=Protocol!$V$20,1,B4284+1),B4284)</f>
        <v>1</v>
      </c>
      <c r="C4285" s="1">
        <f>IF(C4284+1=Protocol!$V$21,0,C4284+1)</f>
        <v>3</v>
      </c>
      <c r="D4285" s="1">
        <f t="shared" si="149"/>
        <v>6</v>
      </c>
      <c r="E4285" s="1" t="str">
        <f>INDEX(Protocol[Mark],MATCH(C4285,Protocol[Step],0))</f>
        <v>2c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432010006</v>
      </c>
      <c r="H4285" s="134">
        <f>Systematic[[#This Row],[SampleVariableLabel]]+100*Systematic[[#This Row],[State]]</f>
        <v>432010306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432</v>
      </c>
      <c r="B4286" s="1">
        <f>IF(C4286=0,IF(B4285=Protocol!$V$20,1,B4285+1),B4285)</f>
        <v>1</v>
      </c>
      <c r="C4286" s="1">
        <f>IF(C4285+1=Protocol!$V$21,0,C4285+1)</f>
        <v>4</v>
      </c>
      <c r="D4286" s="1">
        <f t="shared" si="149"/>
        <v>1</v>
      </c>
      <c r="E4286" s="1" t="str">
        <f>INDEX(Protocol[Mark],MATCH(C4286,Protocol[Step],0))</f>
        <v>3P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432010001</v>
      </c>
      <c r="H4286" s="134">
        <f>Systematic[[#This Row],[SampleVariableLabel]]+100*Systematic[[#This Row],[State]]</f>
        <v>432010401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432</v>
      </c>
      <c r="B4287" s="1">
        <f>IF(C4287=0,IF(B4286=Protocol!$V$20,1,B4286+1),B4286)</f>
        <v>1</v>
      </c>
      <c r="C4287" s="1">
        <f>IF(C4286+1=Protocol!$V$21,0,C4286+1)</f>
        <v>5</v>
      </c>
      <c r="D4287" s="1">
        <f t="shared" si="149"/>
        <v>2</v>
      </c>
      <c r="E4287" s="1" t="str">
        <f>INDEX(Protocol[Mark],MATCH(C4287,Protocol[Step],0))</f>
        <v>4S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432010002</v>
      </c>
      <c r="H4287" s="134">
        <f>Systematic[[#This Row],[SampleVariableLabel]]+100*Systematic[[#This Row],[State]]</f>
        <v>432010502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432</v>
      </c>
      <c r="B4288" s="1">
        <f>IF(C4288=0,IF(B4287=Protocol!$V$20,1,B4287+1),B4287)</f>
        <v>1</v>
      </c>
      <c r="C4288" s="1">
        <f>IF(C4287+1=Protocol!$V$21,0,C4287+1)</f>
        <v>6</v>
      </c>
      <c r="D4288" s="1">
        <f t="shared" si="149"/>
        <v>3</v>
      </c>
      <c r="E4288" s="1" t="str">
        <f>INDEX(Protocol[Mark],MATCH(C4288,Protocol[Step],0))</f>
        <v>5U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432010003</v>
      </c>
      <c r="H4288" s="134">
        <f>Systematic[[#This Row],[SampleVariableLabel]]+100*Systematic[[#This Row],[State]]</f>
        <v>432010603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432</v>
      </c>
      <c r="B4289" s="1">
        <f>IF(C4289=0,IF(B4288=Protocol!$V$20,1,B4288+1),B4288)</f>
        <v>1</v>
      </c>
      <c r="C4289" s="1">
        <f>IF(C4288+1=Protocol!$V$21,0,C4288+1)</f>
        <v>7</v>
      </c>
      <c r="D4289" s="1">
        <f t="shared" si="149"/>
        <v>4</v>
      </c>
      <c r="E4289" s="1" t="str">
        <f>INDEX(Protocol[Mark],MATCH(C4289,Protocol[Step],0))</f>
        <v>6Rot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432010004</v>
      </c>
      <c r="H4289" s="134">
        <f>Systematic[[#This Row],[SampleVariableLabel]]+100*Systematic[[#This Row],[State]]</f>
        <v>432010704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433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1pfi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433010005</v>
      </c>
      <c r="H4290" s="134">
        <f>Systematic[[#This Row],[SampleVariableLabel]]+100*Systematic[[#This Row],[State]]</f>
        <v>433010005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433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1OctM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433010006</v>
      </c>
      <c r="H4291" s="134">
        <f>Systematic[[#This Row],[SampleVariableLabel]]+100*Systematic[[#This Row],[State]]</f>
        <v>433010106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433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2D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433010001</v>
      </c>
      <c r="H4292" s="134">
        <f>Systematic[[#This Row],[SampleVariableLabel]]+100*Systematic[[#This Row],[State]]</f>
        <v>433010201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433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2c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433010002</v>
      </c>
      <c r="H4293" s="134">
        <f>Systematic[[#This Row],[SampleVariableLabel]]+100*Systematic[[#This Row],[State]]</f>
        <v>433010302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433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3P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433010003</v>
      </c>
      <c r="H4294" s="134">
        <f>Systematic[[#This Row],[SampleVariableLabel]]+100*Systematic[[#This Row],[State]]</f>
        <v>433010403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433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4S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433010004</v>
      </c>
      <c r="H4295" s="134">
        <f>Systematic[[#This Row],[SampleVariableLabel]]+100*Systematic[[#This Row],[State]]</f>
        <v>433010504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433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5U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433010005</v>
      </c>
      <c r="H4296" s="134">
        <f>Systematic[[#This Row],[SampleVariableLabel]]+100*Systematic[[#This Row],[State]]</f>
        <v>433010605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433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6Rot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433010006</v>
      </c>
      <c r="H4297" s="134">
        <f>Systematic[[#This Row],[SampleVariableLabel]]+100*Systematic[[#This Row],[State]]</f>
        <v>433010706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434</v>
      </c>
      <c r="B4298" s="1">
        <f>IF(C4298=0,IF(B4297=Protocol!$V$20,1,B4297+1),B4297)</f>
        <v>1</v>
      </c>
      <c r="C4298" s="1">
        <f>IF(C4297+1=Protocol!$V$21,0,C4297+1)</f>
        <v>0</v>
      </c>
      <c r="D4298" s="1">
        <f t="shared" si="151"/>
        <v>1</v>
      </c>
      <c r="E4298" s="1" t="str">
        <f>INDEX(Protocol[Mark],MATCH(C4298,Protocol[Step],0))</f>
        <v>1pfi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434010001</v>
      </c>
      <c r="H4298" s="134">
        <f>Systematic[[#This Row],[SampleVariableLabel]]+100*Systematic[[#This Row],[State]]</f>
        <v>434010001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434</v>
      </c>
      <c r="B4299" s="1">
        <f>IF(C4299=0,IF(B4298=Protocol!$V$20,1,B4298+1),B4298)</f>
        <v>1</v>
      </c>
      <c r="C4299" s="1">
        <f>IF(C4298+1=Protocol!$V$21,0,C4298+1)</f>
        <v>1</v>
      </c>
      <c r="D4299" s="1">
        <f t="shared" si="151"/>
        <v>2</v>
      </c>
      <c r="E4299" s="1" t="str">
        <f>INDEX(Protocol[Mark],MATCH(C4299,Protocol[Step],0))</f>
        <v>1OctM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434010002</v>
      </c>
      <c r="H4299" s="134">
        <f>Systematic[[#This Row],[SampleVariableLabel]]+100*Systematic[[#This Row],[State]]</f>
        <v>434010102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434</v>
      </c>
      <c r="B4300" s="1">
        <f>IF(C4300=0,IF(B4299=Protocol!$V$20,1,B4299+1),B4299)</f>
        <v>1</v>
      </c>
      <c r="C4300" s="1">
        <f>IF(C4299+1=Protocol!$V$21,0,C4299+1)</f>
        <v>2</v>
      </c>
      <c r="D4300" s="1">
        <f t="shared" si="151"/>
        <v>3</v>
      </c>
      <c r="E4300" s="1" t="str">
        <f>INDEX(Protocol[Mark],MATCH(C4300,Protocol[Step],0))</f>
        <v>2D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434010003</v>
      </c>
      <c r="H4300" s="134">
        <f>Systematic[[#This Row],[SampleVariableLabel]]+100*Systematic[[#This Row],[State]]</f>
        <v>434010203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434</v>
      </c>
      <c r="B4301" s="1">
        <f>IF(C4301=0,IF(B4300=Protocol!$V$20,1,B4300+1),B4300)</f>
        <v>1</v>
      </c>
      <c r="C4301" s="1">
        <f>IF(C4300+1=Protocol!$V$21,0,C4300+1)</f>
        <v>3</v>
      </c>
      <c r="D4301" s="1">
        <f t="shared" si="151"/>
        <v>4</v>
      </c>
      <c r="E4301" s="1" t="str">
        <f>INDEX(Protocol[Mark],MATCH(C4301,Protocol[Step],0))</f>
        <v>2c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434010004</v>
      </c>
      <c r="H4301" s="134">
        <f>Systematic[[#This Row],[SampleVariableLabel]]+100*Systematic[[#This Row],[State]]</f>
        <v>434010304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434</v>
      </c>
      <c r="B4302" s="1">
        <f>IF(C4302=0,IF(B4301=Protocol!$V$20,1,B4301+1),B4301)</f>
        <v>1</v>
      </c>
      <c r="C4302" s="1">
        <f>IF(C4301+1=Protocol!$V$21,0,C4301+1)</f>
        <v>4</v>
      </c>
      <c r="D4302" s="1">
        <f t="shared" si="151"/>
        <v>5</v>
      </c>
      <c r="E4302" s="1" t="str">
        <f>INDEX(Protocol[Mark],MATCH(C4302,Protocol[Step],0))</f>
        <v>3P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434010005</v>
      </c>
      <c r="H4302" s="134">
        <f>Systematic[[#This Row],[SampleVariableLabel]]+100*Systematic[[#This Row],[State]]</f>
        <v>434010405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434</v>
      </c>
      <c r="B4303" s="1">
        <f>IF(C4303=0,IF(B4302=Protocol!$V$20,1,B4302+1),B4302)</f>
        <v>1</v>
      </c>
      <c r="C4303" s="1">
        <f>IF(C4302+1=Protocol!$V$21,0,C4302+1)</f>
        <v>5</v>
      </c>
      <c r="D4303" s="1">
        <f t="shared" si="151"/>
        <v>6</v>
      </c>
      <c r="E4303" s="1" t="str">
        <f>INDEX(Protocol[Mark],MATCH(C4303,Protocol[Step],0))</f>
        <v>4S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434010006</v>
      </c>
      <c r="H4303" s="134">
        <f>Systematic[[#This Row],[SampleVariableLabel]]+100*Systematic[[#This Row],[State]]</f>
        <v>434010506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434</v>
      </c>
      <c r="B4304" s="1">
        <f>IF(C4304=0,IF(B4303=Protocol!$V$20,1,B4303+1),B4303)</f>
        <v>1</v>
      </c>
      <c r="C4304" s="1">
        <f>IF(C4303+1=Protocol!$V$21,0,C4303+1)</f>
        <v>6</v>
      </c>
      <c r="D4304" s="1">
        <f t="shared" si="151"/>
        <v>1</v>
      </c>
      <c r="E4304" s="1" t="str">
        <f>INDEX(Protocol[Mark],MATCH(C4304,Protocol[Step],0))</f>
        <v>5U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434010001</v>
      </c>
      <c r="H4304" s="134">
        <f>Systematic[[#This Row],[SampleVariableLabel]]+100*Systematic[[#This Row],[State]]</f>
        <v>434010601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434</v>
      </c>
      <c r="B4305" s="1">
        <f>IF(C4305=0,IF(B4304=Protocol!$V$20,1,B4304+1),B4304)</f>
        <v>1</v>
      </c>
      <c r="C4305" s="1">
        <f>IF(C4304+1=Protocol!$V$21,0,C4304+1)</f>
        <v>7</v>
      </c>
      <c r="D4305" s="1">
        <f t="shared" si="151"/>
        <v>2</v>
      </c>
      <c r="E4305" s="1" t="str">
        <f>INDEX(Protocol[Mark],MATCH(C4305,Protocol[Step],0))</f>
        <v>6Rot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434010002</v>
      </c>
      <c r="H4305" s="134">
        <f>Systematic[[#This Row],[SampleVariableLabel]]+100*Systematic[[#This Row],[State]]</f>
        <v>434010702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435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1pfi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435010003</v>
      </c>
      <c r="H4306" s="134">
        <f>Systematic[[#This Row],[SampleVariableLabel]]+100*Systematic[[#This Row],[State]]</f>
        <v>435010003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435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1OctM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435010004</v>
      </c>
      <c r="H4307" s="134">
        <f>Systematic[[#This Row],[SampleVariableLabel]]+100*Systematic[[#This Row],[State]]</f>
        <v>435010104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435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2D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435010005</v>
      </c>
      <c r="H4308" s="134">
        <f>Systematic[[#This Row],[SampleVariableLabel]]+100*Systematic[[#This Row],[State]]</f>
        <v>435010205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435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2c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435010006</v>
      </c>
      <c r="H4309" s="134">
        <f>Systematic[[#This Row],[SampleVariableLabel]]+100*Systematic[[#This Row],[State]]</f>
        <v>435010306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435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3P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435010001</v>
      </c>
      <c r="H4310" s="134">
        <f>Systematic[[#This Row],[SampleVariableLabel]]+100*Systematic[[#This Row],[State]]</f>
        <v>435010401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435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4S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435010002</v>
      </c>
      <c r="H4311" s="134">
        <f>Systematic[[#This Row],[SampleVariableLabel]]+100*Systematic[[#This Row],[State]]</f>
        <v>435010502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435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5U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435010003</v>
      </c>
      <c r="H4312" s="134">
        <f>Systematic[[#This Row],[SampleVariableLabel]]+100*Systematic[[#This Row],[State]]</f>
        <v>435010603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435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6Rot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435010004</v>
      </c>
      <c r="H4313" s="134">
        <f>Systematic[[#This Row],[SampleVariableLabel]]+100*Systematic[[#This Row],[State]]</f>
        <v>435010704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436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1pfi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436010005</v>
      </c>
      <c r="H4314" s="134">
        <f>Systematic[[#This Row],[SampleVariableLabel]]+100*Systematic[[#This Row],[State]]</f>
        <v>436010005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436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1OctM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436010006</v>
      </c>
      <c r="H4315" s="134">
        <f>Systematic[[#This Row],[SampleVariableLabel]]+100*Systematic[[#This Row],[State]]</f>
        <v>436010106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436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2D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436010001</v>
      </c>
      <c r="H4316" s="134">
        <f>Systematic[[#This Row],[SampleVariableLabel]]+100*Systematic[[#This Row],[State]]</f>
        <v>436010201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436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2c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436010002</v>
      </c>
      <c r="H4317" s="134">
        <f>Systematic[[#This Row],[SampleVariableLabel]]+100*Systematic[[#This Row],[State]]</f>
        <v>436010302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436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3P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436010003</v>
      </c>
      <c r="H4318" s="134">
        <f>Systematic[[#This Row],[SampleVariableLabel]]+100*Systematic[[#This Row],[State]]</f>
        <v>436010403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436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4S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436010004</v>
      </c>
      <c r="H4319" s="134">
        <f>Systematic[[#This Row],[SampleVariableLabel]]+100*Systematic[[#This Row],[State]]</f>
        <v>436010504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436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5U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436010005</v>
      </c>
      <c r="H4320" s="134">
        <f>Systematic[[#This Row],[SampleVariableLabel]]+100*Systematic[[#This Row],[State]]</f>
        <v>436010605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436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6Rot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436010006</v>
      </c>
      <c r="H4321" s="134">
        <f>Systematic[[#This Row],[SampleVariableLabel]]+100*Systematic[[#This Row],[State]]</f>
        <v>436010706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437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1pfi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437010001</v>
      </c>
      <c r="H4322" s="134">
        <f>Systematic[[#This Row],[SampleVariableLabel]]+100*Systematic[[#This Row],[State]]</f>
        <v>437010001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437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1OctM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437010002</v>
      </c>
      <c r="H4323" s="134">
        <f>Systematic[[#This Row],[SampleVariableLabel]]+100*Systematic[[#This Row],[State]]</f>
        <v>437010102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437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2D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437010003</v>
      </c>
      <c r="H4324" s="134">
        <f>Systematic[[#This Row],[SampleVariableLabel]]+100*Systematic[[#This Row],[State]]</f>
        <v>437010203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437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2c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437010004</v>
      </c>
      <c r="H4325" s="134">
        <f>Systematic[[#This Row],[SampleVariableLabel]]+100*Systematic[[#This Row],[State]]</f>
        <v>437010304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437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3P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437010005</v>
      </c>
      <c r="H4326" s="134">
        <f>Systematic[[#This Row],[SampleVariableLabel]]+100*Systematic[[#This Row],[State]]</f>
        <v>437010405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437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4S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437010006</v>
      </c>
      <c r="H4327" s="134">
        <f>Systematic[[#This Row],[SampleVariableLabel]]+100*Systematic[[#This Row],[State]]</f>
        <v>437010506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437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5U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437010001</v>
      </c>
      <c r="H4328" s="134">
        <f>Systematic[[#This Row],[SampleVariableLabel]]+100*Systematic[[#This Row],[State]]</f>
        <v>437010601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437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6Rot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437010002</v>
      </c>
      <c r="H4329" s="134">
        <f>Systematic[[#This Row],[SampleVariableLabel]]+100*Systematic[[#This Row],[State]]</f>
        <v>437010702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438</v>
      </c>
      <c r="B4330" s="1">
        <f>IF(C4330=0,IF(B4329=Protocol!$V$20,1,B4329+1),B4329)</f>
        <v>1</v>
      </c>
      <c r="C4330" s="1">
        <f>IF(C4329+1=Protocol!$V$21,0,C4329+1)</f>
        <v>0</v>
      </c>
      <c r="D4330" s="1">
        <f t="shared" si="151"/>
        <v>3</v>
      </c>
      <c r="E4330" s="1" t="str">
        <f>INDEX(Protocol[Mark],MATCH(C4330,Protocol[Step],0))</f>
        <v>1pfi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438010003</v>
      </c>
      <c r="H4330" s="134">
        <f>Systematic[[#This Row],[SampleVariableLabel]]+100*Systematic[[#This Row],[State]]</f>
        <v>438010003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438</v>
      </c>
      <c r="B4331" s="1">
        <f>IF(C4331=0,IF(B4330=Protocol!$V$20,1,B4330+1),B4330)</f>
        <v>1</v>
      </c>
      <c r="C4331" s="1">
        <f>IF(C4330+1=Protocol!$V$21,0,C4330+1)</f>
        <v>1</v>
      </c>
      <c r="D4331" s="1">
        <f t="shared" si="151"/>
        <v>4</v>
      </c>
      <c r="E4331" s="1" t="str">
        <f>INDEX(Protocol[Mark],MATCH(C4331,Protocol[Step],0))</f>
        <v>1OctM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438010004</v>
      </c>
      <c r="H4331" s="134">
        <f>Systematic[[#This Row],[SampleVariableLabel]]+100*Systematic[[#This Row],[State]]</f>
        <v>438010104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438</v>
      </c>
      <c r="B4332" s="1">
        <f>IF(C4332=0,IF(B4331=Protocol!$V$20,1,B4331+1),B4331)</f>
        <v>1</v>
      </c>
      <c r="C4332" s="1">
        <f>IF(C4331+1=Protocol!$V$21,0,C4331+1)</f>
        <v>2</v>
      </c>
      <c r="D4332" s="1">
        <f t="shared" si="151"/>
        <v>5</v>
      </c>
      <c r="E4332" s="1" t="str">
        <f>INDEX(Protocol[Mark],MATCH(C4332,Protocol[Step],0))</f>
        <v>2D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438010005</v>
      </c>
      <c r="H4332" s="134">
        <f>Systematic[[#This Row],[SampleVariableLabel]]+100*Systematic[[#This Row],[State]]</f>
        <v>438010205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438</v>
      </c>
      <c r="B4333" s="1">
        <f>IF(C4333=0,IF(B4332=Protocol!$V$20,1,B4332+1),B4332)</f>
        <v>1</v>
      </c>
      <c r="C4333" s="1">
        <f>IF(C4332+1=Protocol!$V$21,0,C4332+1)</f>
        <v>3</v>
      </c>
      <c r="D4333" s="1">
        <f t="shared" si="151"/>
        <v>6</v>
      </c>
      <c r="E4333" s="1" t="str">
        <f>INDEX(Protocol[Mark],MATCH(C4333,Protocol[Step],0))</f>
        <v>2c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438010006</v>
      </c>
      <c r="H4333" s="134">
        <f>Systematic[[#This Row],[SampleVariableLabel]]+100*Systematic[[#This Row],[State]]</f>
        <v>438010306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438</v>
      </c>
      <c r="B4334" s="1">
        <f>IF(C4334=0,IF(B4333=Protocol!$V$20,1,B4333+1),B4333)</f>
        <v>1</v>
      </c>
      <c r="C4334" s="1">
        <f>IF(C4333+1=Protocol!$V$21,0,C4333+1)</f>
        <v>4</v>
      </c>
      <c r="D4334" s="1">
        <f t="shared" si="151"/>
        <v>1</v>
      </c>
      <c r="E4334" s="1" t="str">
        <f>INDEX(Protocol[Mark],MATCH(C4334,Protocol[Step],0))</f>
        <v>3P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438010001</v>
      </c>
      <c r="H4334" s="134">
        <f>Systematic[[#This Row],[SampleVariableLabel]]+100*Systematic[[#This Row],[State]]</f>
        <v>438010401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438</v>
      </c>
      <c r="B4335" s="1">
        <f>IF(C4335=0,IF(B4334=Protocol!$V$20,1,B4334+1),B4334)</f>
        <v>1</v>
      </c>
      <c r="C4335" s="1">
        <f>IF(C4334+1=Protocol!$V$21,0,C4334+1)</f>
        <v>5</v>
      </c>
      <c r="D4335" s="1">
        <f t="shared" si="151"/>
        <v>2</v>
      </c>
      <c r="E4335" s="1" t="str">
        <f>INDEX(Protocol[Mark],MATCH(C4335,Protocol[Step],0))</f>
        <v>4S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438010002</v>
      </c>
      <c r="H4335" s="134">
        <f>Systematic[[#This Row],[SampleVariableLabel]]+100*Systematic[[#This Row],[State]]</f>
        <v>438010502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438</v>
      </c>
      <c r="B4336" s="1">
        <f>IF(C4336=0,IF(B4335=Protocol!$V$20,1,B4335+1),B4335)</f>
        <v>1</v>
      </c>
      <c r="C4336" s="1">
        <f>IF(C4335+1=Protocol!$V$21,0,C4335+1)</f>
        <v>6</v>
      </c>
      <c r="D4336" s="1">
        <f t="shared" si="151"/>
        <v>3</v>
      </c>
      <c r="E4336" s="1" t="str">
        <f>INDEX(Protocol[Mark],MATCH(C4336,Protocol[Step],0))</f>
        <v>5U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438010003</v>
      </c>
      <c r="H4336" s="134">
        <f>Systematic[[#This Row],[SampleVariableLabel]]+100*Systematic[[#This Row],[State]]</f>
        <v>438010603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438</v>
      </c>
      <c r="B4337" s="1">
        <f>IF(C4337=0,IF(B4336=Protocol!$V$20,1,B4336+1),B4336)</f>
        <v>1</v>
      </c>
      <c r="C4337" s="1">
        <f>IF(C4336+1=Protocol!$V$21,0,C4336+1)</f>
        <v>7</v>
      </c>
      <c r="D4337" s="1">
        <f t="shared" si="151"/>
        <v>4</v>
      </c>
      <c r="E4337" s="1" t="str">
        <f>INDEX(Protocol[Mark],MATCH(C4337,Protocol[Step],0))</f>
        <v>6Rot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438010004</v>
      </c>
      <c r="H4337" s="134">
        <f>Systematic[[#This Row],[SampleVariableLabel]]+100*Systematic[[#This Row],[State]]</f>
        <v>438010704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439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1pfi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439010005</v>
      </c>
      <c r="H4338" s="134">
        <f>Systematic[[#This Row],[SampleVariableLabel]]+100*Systematic[[#This Row],[State]]</f>
        <v>439010005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439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1OctM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439010006</v>
      </c>
      <c r="H4339" s="134">
        <f>Systematic[[#This Row],[SampleVariableLabel]]+100*Systematic[[#This Row],[State]]</f>
        <v>439010106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439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2D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439010001</v>
      </c>
      <c r="H4340" s="134">
        <f>Systematic[[#This Row],[SampleVariableLabel]]+100*Systematic[[#This Row],[State]]</f>
        <v>439010201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439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2c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439010002</v>
      </c>
      <c r="H4341" s="134">
        <f>Systematic[[#This Row],[SampleVariableLabel]]+100*Systematic[[#This Row],[State]]</f>
        <v>439010302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439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3P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439010003</v>
      </c>
      <c r="H4342" s="134">
        <f>Systematic[[#This Row],[SampleVariableLabel]]+100*Systematic[[#This Row],[State]]</f>
        <v>439010403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439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4S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439010004</v>
      </c>
      <c r="H4343" s="134">
        <f>Systematic[[#This Row],[SampleVariableLabel]]+100*Systematic[[#This Row],[State]]</f>
        <v>439010504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439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5U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439010005</v>
      </c>
      <c r="H4344" s="134">
        <f>Systematic[[#This Row],[SampleVariableLabel]]+100*Systematic[[#This Row],[State]]</f>
        <v>439010605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439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6Rot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439010006</v>
      </c>
      <c r="H4345" s="134">
        <f>Systematic[[#This Row],[SampleVariableLabel]]+100*Systematic[[#This Row],[State]]</f>
        <v>439010706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440</v>
      </c>
      <c r="B4346" s="1">
        <f>IF(C4346=0,IF(B4345=Protocol!$V$20,1,B4345+1),B4345)</f>
        <v>1</v>
      </c>
      <c r="C4346" s="1">
        <f>IF(C4345+1=Protocol!$V$21,0,C4345+1)</f>
        <v>0</v>
      </c>
      <c r="D4346" s="1">
        <f t="shared" si="151"/>
        <v>1</v>
      </c>
      <c r="E4346" s="1" t="str">
        <f>INDEX(Protocol[Mark],MATCH(C4346,Protocol[Step],0))</f>
        <v>1pfi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440010001</v>
      </c>
      <c r="H4346" s="134">
        <f>Systematic[[#This Row],[SampleVariableLabel]]+100*Systematic[[#This Row],[State]]</f>
        <v>440010001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440</v>
      </c>
      <c r="B4347" s="1">
        <f>IF(C4347=0,IF(B4346=Protocol!$V$20,1,B4346+1),B4346)</f>
        <v>1</v>
      </c>
      <c r="C4347" s="1">
        <f>IF(C4346+1=Protocol!$V$21,0,C4346+1)</f>
        <v>1</v>
      </c>
      <c r="D4347" s="1">
        <f t="shared" si="151"/>
        <v>2</v>
      </c>
      <c r="E4347" s="1" t="str">
        <f>INDEX(Protocol[Mark],MATCH(C4347,Protocol[Step],0))</f>
        <v>1OctM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440010002</v>
      </c>
      <c r="H4347" s="134">
        <f>Systematic[[#This Row],[SampleVariableLabel]]+100*Systematic[[#This Row],[State]]</f>
        <v>440010102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440</v>
      </c>
      <c r="B4348" s="1">
        <f>IF(C4348=0,IF(B4347=Protocol!$V$20,1,B4347+1),B4347)</f>
        <v>1</v>
      </c>
      <c r="C4348" s="1">
        <f>IF(C4347+1=Protocol!$V$21,0,C4347+1)</f>
        <v>2</v>
      </c>
      <c r="D4348" s="1">
        <f t="shared" si="151"/>
        <v>3</v>
      </c>
      <c r="E4348" s="1" t="str">
        <f>INDEX(Protocol[Mark],MATCH(C4348,Protocol[Step],0))</f>
        <v>2D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440010003</v>
      </c>
      <c r="H4348" s="134">
        <f>Systematic[[#This Row],[SampleVariableLabel]]+100*Systematic[[#This Row],[State]]</f>
        <v>440010203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440</v>
      </c>
      <c r="B4349" s="1">
        <f>IF(C4349=0,IF(B4348=Protocol!$V$20,1,B4348+1),B4348)</f>
        <v>1</v>
      </c>
      <c r="C4349" s="1">
        <f>IF(C4348+1=Protocol!$V$21,0,C4348+1)</f>
        <v>3</v>
      </c>
      <c r="D4349" s="1">
        <f t="shared" si="151"/>
        <v>4</v>
      </c>
      <c r="E4349" s="1" t="str">
        <f>INDEX(Protocol[Mark],MATCH(C4349,Protocol[Step],0))</f>
        <v>2c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440010004</v>
      </c>
      <c r="H4349" s="134">
        <f>Systematic[[#This Row],[SampleVariableLabel]]+100*Systematic[[#This Row],[State]]</f>
        <v>440010304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440</v>
      </c>
      <c r="B4350" s="1">
        <f>IF(C4350=0,IF(B4349=Protocol!$V$20,1,B4349+1),B4349)</f>
        <v>1</v>
      </c>
      <c r="C4350" s="1">
        <f>IF(C4349+1=Protocol!$V$21,0,C4349+1)</f>
        <v>4</v>
      </c>
      <c r="D4350" s="1">
        <f t="shared" si="151"/>
        <v>5</v>
      </c>
      <c r="E4350" s="1" t="str">
        <f>INDEX(Protocol[Mark],MATCH(C4350,Protocol[Step],0))</f>
        <v>3P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440010005</v>
      </c>
      <c r="H4350" s="134">
        <f>Systematic[[#This Row],[SampleVariableLabel]]+100*Systematic[[#This Row],[State]]</f>
        <v>440010405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440</v>
      </c>
      <c r="B4351" s="1">
        <f>IF(C4351=0,IF(B4350=Protocol!$V$20,1,B4350+1),B4350)</f>
        <v>1</v>
      </c>
      <c r="C4351" s="1">
        <f>IF(C4350+1=Protocol!$V$21,0,C4350+1)</f>
        <v>5</v>
      </c>
      <c r="D4351" s="1">
        <f t="shared" si="151"/>
        <v>6</v>
      </c>
      <c r="E4351" s="1" t="str">
        <f>INDEX(Protocol[Mark],MATCH(C4351,Protocol[Step],0))</f>
        <v>4S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440010006</v>
      </c>
      <c r="H4351" s="134">
        <f>Systematic[[#This Row],[SampleVariableLabel]]+100*Systematic[[#This Row],[State]]</f>
        <v>440010506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440</v>
      </c>
      <c r="B4352" s="1">
        <f>IF(C4352=0,IF(B4351=Protocol!$V$20,1,B4351+1),B4351)</f>
        <v>1</v>
      </c>
      <c r="C4352" s="1">
        <f>IF(C4351+1=Protocol!$V$21,0,C4351+1)</f>
        <v>6</v>
      </c>
      <c r="D4352" s="1">
        <f t="shared" si="151"/>
        <v>1</v>
      </c>
      <c r="E4352" s="1" t="str">
        <f>INDEX(Protocol[Mark],MATCH(C4352,Protocol[Step],0))</f>
        <v>5U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440010001</v>
      </c>
      <c r="H4352" s="134">
        <f>Systematic[[#This Row],[SampleVariableLabel]]+100*Systematic[[#This Row],[State]]</f>
        <v>440010601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440</v>
      </c>
      <c r="B4353" s="1">
        <f>IF(C4353=0,IF(B4352=Protocol!$V$20,1,B4352+1),B4352)</f>
        <v>1</v>
      </c>
      <c r="C4353" s="1">
        <f>IF(C4352+1=Protocol!$V$21,0,C4352+1)</f>
        <v>7</v>
      </c>
      <c r="D4353" s="1">
        <f t="shared" si="151"/>
        <v>2</v>
      </c>
      <c r="E4353" s="1" t="str">
        <f>INDEX(Protocol[Mark],MATCH(C4353,Protocol[Step],0))</f>
        <v>6Rot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440010002</v>
      </c>
      <c r="H4353" s="134">
        <f>Systematic[[#This Row],[SampleVariableLabel]]+100*Systematic[[#This Row],[State]]</f>
        <v>440010702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441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1pfi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441010003</v>
      </c>
      <c r="H4354" s="134">
        <f>Systematic[[#This Row],[SampleVariableLabel]]+100*Systematic[[#This Row],[State]]</f>
        <v>441010003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441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1OctM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441010004</v>
      </c>
      <c r="H4355" s="134">
        <f>Systematic[[#This Row],[SampleVariableLabel]]+100*Systematic[[#This Row],[State]]</f>
        <v>441010104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441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441010005</v>
      </c>
      <c r="H4356" s="134">
        <f>Systematic[[#This Row],[SampleVariableLabel]]+100*Systematic[[#This Row],[State]]</f>
        <v>441010205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441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2c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441010006</v>
      </c>
      <c r="H4357" s="134">
        <f>Systematic[[#This Row],[SampleVariableLabel]]+100*Systematic[[#This Row],[State]]</f>
        <v>441010306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441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441010001</v>
      </c>
      <c r="H4358" s="134">
        <f>Systematic[[#This Row],[SampleVariableLabel]]+100*Systematic[[#This Row],[State]]</f>
        <v>441010401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441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4S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441010002</v>
      </c>
      <c r="H4359" s="134">
        <f>Systematic[[#This Row],[SampleVariableLabel]]+100*Systematic[[#This Row],[State]]</f>
        <v>441010502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441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5U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441010003</v>
      </c>
      <c r="H4360" s="134">
        <f>Systematic[[#This Row],[SampleVariableLabel]]+100*Systematic[[#This Row],[State]]</f>
        <v>441010603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441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6Rot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441010004</v>
      </c>
      <c r="H4361" s="134">
        <f>Systematic[[#This Row],[SampleVariableLabel]]+100*Systematic[[#This Row],[State]]</f>
        <v>441010704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442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1pfi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442010005</v>
      </c>
      <c r="H4362" s="134">
        <f>Systematic[[#This Row],[SampleVariableLabel]]+100*Systematic[[#This Row],[State]]</f>
        <v>442010005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442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1OctM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442010006</v>
      </c>
      <c r="H4363" s="134">
        <f>Systematic[[#This Row],[SampleVariableLabel]]+100*Systematic[[#This Row],[State]]</f>
        <v>442010106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442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2D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442010001</v>
      </c>
      <c r="H4364" s="134">
        <f>Systematic[[#This Row],[SampleVariableLabel]]+100*Systematic[[#This Row],[State]]</f>
        <v>442010201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442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2c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442010002</v>
      </c>
      <c r="H4365" s="134">
        <f>Systematic[[#This Row],[SampleVariableLabel]]+100*Systematic[[#This Row],[State]]</f>
        <v>442010302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442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3P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442010003</v>
      </c>
      <c r="H4366" s="134">
        <f>Systematic[[#This Row],[SampleVariableLabel]]+100*Systematic[[#This Row],[State]]</f>
        <v>442010403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442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4S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442010004</v>
      </c>
      <c r="H4367" s="134">
        <f>Systematic[[#This Row],[SampleVariableLabel]]+100*Systematic[[#This Row],[State]]</f>
        <v>442010504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442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5U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442010005</v>
      </c>
      <c r="H4368" s="134">
        <f>Systematic[[#This Row],[SampleVariableLabel]]+100*Systematic[[#This Row],[State]]</f>
        <v>442010605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442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6Rot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442010006</v>
      </c>
      <c r="H4369" s="134">
        <f>Systematic[[#This Row],[SampleVariableLabel]]+100*Systematic[[#This Row],[State]]</f>
        <v>442010706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443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1pfi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443010001</v>
      </c>
      <c r="H4370" s="134">
        <f>Systematic[[#This Row],[SampleVariableLabel]]+100*Systematic[[#This Row],[State]]</f>
        <v>443010001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443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1OctM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443010002</v>
      </c>
      <c r="H4371" s="134">
        <f>Systematic[[#This Row],[SampleVariableLabel]]+100*Systematic[[#This Row],[State]]</f>
        <v>443010102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443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443010003</v>
      </c>
      <c r="H4372" s="134">
        <f>Systematic[[#This Row],[SampleVariableLabel]]+100*Systematic[[#This Row],[State]]</f>
        <v>443010203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443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443010004</v>
      </c>
      <c r="H4373" s="134">
        <f>Systematic[[#This Row],[SampleVariableLabel]]+100*Systematic[[#This Row],[State]]</f>
        <v>443010304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443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3P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443010005</v>
      </c>
      <c r="H4374" s="134">
        <f>Systematic[[#This Row],[SampleVariableLabel]]+100*Systematic[[#This Row],[State]]</f>
        <v>443010405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443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4S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443010006</v>
      </c>
      <c r="H4375" s="134">
        <f>Systematic[[#This Row],[SampleVariableLabel]]+100*Systematic[[#This Row],[State]]</f>
        <v>443010506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443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5U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443010001</v>
      </c>
      <c r="H4376" s="134">
        <f>Systematic[[#This Row],[SampleVariableLabel]]+100*Systematic[[#This Row],[State]]</f>
        <v>443010601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443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6Rot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443010002</v>
      </c>
      <c r="H4377" s="134">
        <f>Systematic[[#This Row],[SampleVariableLabel]]+100*Systematic[[#This Row],[State]]</f>
        <v>443010702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444</v>
      </c>
      <c r="B4378" s="1">
        <f>IF(C4378=0,IF(B4377=Protocol!$V$20,1,B4377+1),B4377)</f>
        <v>1</v>
      </c>
      <c r="C4378" s="1">
        <f>IF(C4377+1=Protocol!$V$21,0,C4377+1)</f>
        <v>0</v>
      </c>
      <c r="D4378" s="1">
        <f t="shared" si="153"/>
        <v>3</v>
      </c>
      <c r="E4378" s="1" t="str">
        <f>INDEX(Protocol[Mark],MATCH(C4378,Protocol[Step],0))</f>
        <v>1pfi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444010003</v>
      </c>
      <c r="H4378" s="134">
        <f>Systematic[[#This Row],[SampleVariableLabel]]+100*Systematic[[#This Row],[State]]</f>
        <v>444010003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444</v>
      </c>
      <c r="B4379" s="1">
        <f>IF(C4379=0,IF(B4378=Protocol!$V$20,1,B4378+1),B4378)</f>
        <v>1</v>
      </c>
      <c r="C4379" s="1">
        <f>IF(C4378+1=Protocol!$V$21,0,C4378+1)</f>
        <v>1</v>
      </c>
      <c r="D4379" s="1">
        <f t="shared" si="153"/>
        <v>4</v>
      </c>
      <c r="E4379" s="1" t="str">
        <f>INDEX(Protocol[Mark],MATCH(C4379,Protocol[Step],0))</f>
        <v>1OctM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444010004</v>
      </c>
      <c r="H4379" s="134">
        <f>Systematic[[#This Row],[SampleVariableLabel]]+100*Systematic[[#This Row],[State]]</f>
        <v>444010104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444</v>
      </c>
      <c r="B4380" s="1">
        <f>IF(C4380=0,IF(B4379=Protocol!$V$20,1,B4379+1),B4379)</f>
        <v>1</v>
      </c>
      <c r="C4380" s="1">
        <f>IF(C4379+1=Protocol!$V$21,0,C4379+1)</f>
        <v>2</v>
      </c>
      <c r="D4380" s="1">
        <f t="shared" si="153"/>
        <v>5</v>
      </c>
      <c r="E4380" s="1" t="str">
        <f>INDEX(Protocol[Mark],MATCH(C4380,Protocol[Step],0))</f>
        <v>2D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444010005</v>
      </c>
      <c r="H4380" s="134">
        <f>Systematic[[#This Row],[SampleVariableLabel]]+100*Systematic[[#This Row],[State]]</f>
        <v>444010205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444</v>
      </c>
      <c r="B4381" s="1">
        <f>IF(C4381=0,IF(B4380=Protocol!$V$20,1,B4380+1),B4380)</f>
        <v>1</v>
      </c>
      <c r="C4381" s="1">
        <f>IF(C4380+1=Protocol!$V$21,0,C4380+1)</f>
        <v>3</v>
      </c>
      <c r="D4381" s="1">
        <f t="shared" si="153"/>
        <v>6</v>
      </c>
      <c r="E4381" s="1" t="str">
        <f>INDEX(Protocol[Mark],MATCH(C4381,Protocol[Step],0))</f>
        <v>2c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444010006</v>
      </c>
      <c r="H4381" s="134">
        <f>Systematic[[#This Row],[SampleVariableLabel]]+100*Systematic[[#This Row],[State]]</f>
        <v>444010306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444</v>
      </c>
      <c r="B4382" s="1">
        <f>IF(C4382=0,IF(B4381=Protocol!$V$20,1,B4381+1),B4381)</f>
        <v>1</v>
      </c>
      <c r="C4382" s="1">
        <f>IF(C4381+1=Protocol!$V$21,0,C4381+1)</f>
        <v>4</v>
      </c>
      <c r="D4382" s="1">
        <f t="shared" si="153"/>
        <v>1</v>
      </c>
      <c r="E4382" s="1" t="str">
        <f>INDEX(Protocol[Mark],MATCH(C4382,Protocol[Step],0))</f>
        <v>3P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444010001</v>
      </c>
      <c r="H4382" s="134">
        <f>Systematic[[#This Row],[SampleVariableLabel]]+100*Systematic[[#This Row],[State]]</f>
        <v>444010401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444</v>
      </c>
      <c r="B4383" s="1">
        <f>IF(C4383=0,IF(B4382=Protocol!$V$20,1,B4382+1),B4382)</f>
        <v>1</v>
      </c>
      <c r="C4383" s="1">
        <f>IF(C4382+1=Protocol!$V$21,0,C4382+1)</f>
        <v>5</v>
      </c>
      <c r="D4383" s="1">
        <f t="shared" si="153"/>
        <v>2</v>
      </c>
      <c r="E4383" s="1" t="str">
        <f>INDEX(Protocol[Mark],MATCH(C4383,Protocol[Step],0))</f>
        <v>4S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444010002</v>
      </c>
      <c r="H4383" s="134">
        <f>Systematic[[#This Row],[SampleVariableLabel]]+100*Systematic[[#This Row],[State]]</f>
        <v>444010502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444</v>
      </c>
      <c r="B4384" s="1">
        <f>IF(C4384=0,IF(B4383=Protocol!$V$20,1,B4383+1),B4383)</f>
        <v>1</v>
      </c>
      <c r="C4384" s="1">
        <f>IF(C4383+1=Protocol!$V$21,0,C4383+1)</f>
        <v>6</v>
      </c>
      <c r="D4384" s="1">
        <f t="shared" si="153"/>
        <v>3</v>
      </c>
      <c r="E4384" s="1" t="str">
        <f>INDEX(Protocol[Mark],MATCH(C4384,Protocol[Step],0))</f>
        <v>5U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444010003</v>
      </c>
      <c r="H4384" s="134">
        <f>Systematic[[#This Row],[SampleVariableLabel]]+100*Systematic[[#This Row],[State]]</f>
        <v>444010603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444</v>
      </c>
      <c r="B4385" s="1">
        <f>IF(C4385=0,IF(B4384=Protocol!$V$20,1,B4384+1),B4384)</f>
        <v>1</v>
      </c>
      <c r="C4385" s="1">
        <f>IF(C4384+1=Protocol!$V$21,0,C4384+1)</f>
        <v>7</v>
      </c>
      <c r="D4385" s="1">
        <f t="shared" si="153"/>
        <v>4</v>
      </c>
      <c r="E4385" s="1" t="str">
        <f>INDEX(Protocol[Mark],MATCH(C4385,Protocol[Step],0))</f>
        <v>6Rot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444010004</v>
      </c>
      <c r="H4385" s="134">
        <f>Systematic[[#This Row],[SampleVariableLabel]]+100*Systematic[[#This Row],[State]]</f>
        <v>444010704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445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1pfi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445010005</v>
      </c>
      <c r="H4386" s="134">
        <f>Systematic[[#This Row],[SampleVariableLabel]]+100*Systematic[[#This Row],[State]]</f>
        <v>445010005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445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1OctM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445010006</v>
      </c>
      <c r="H4387" s="134">
        <f>Systematic[[#This Row],[SampleVariableLabel]]+100*Systematic[[#This Row],[State]]</f>
        <v>445010106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445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2D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445010001</v>
      </c>
      <c r="H4388" s="134">
        <f>Systematic[[#This Row],[SampleVariableLabel]]+100*Systematic[[#This Row],[State]]</f>
        <v>445010201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445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2c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445010002</v>
      </c>
      <c r="H4389" s="134">
        <f>Systematic[[#This Row],[SampleVariableLabel]]+100*Systematic[[#This Row],[State]]</f>
        <v>445010302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445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3P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445010003</v>
      </c>
      <c r="H4390" s="134">
        <f>Systematic[[#This Row],[SampleVariableLabel]]+100*Systematic[[#This Row],[State]]</f>
        <v>445010403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445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4S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445010004</v>
      </c>
      <c r="H4391" s="134">
        <f>Systematic[[#This Row],[SampleVariableLabel]]+100*Systematic[[#This Row],[State]]</f>
        <v>445010504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445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5U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445010005</v>
      </c>
      <c r="H4392" s="134">
        <f>Systematic[[#This Row],[SampleVariableLabel]]+100*Systematic[[#This Row],[State]]</f>
        <v>445010605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445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6Rot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445010006</v>
      </c>
      <c r="H4393" s="134">
        <f>Systematic[[#This Row],[SampleVariableLabel]]+100*Systematic[[#This Row],[State]]</f>
        <v>445010706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446</v>
      </c>
      <c r="B4394" s="1">
        <f>IF(C4394=0,IF(B4393=Protocol!$V$20,1,B4393+1),B4393)</f>
        <v>1</v>
      </c>
      <c r="C4394" s="1">
        <f>IF(C4393+1=Protocol!$V$21,0,C4393+1)</f>
        <v>0</v>
      </c>
      <c r="D4394" s="1">
        <f t="shared" si="153"/>
        <v>1</v>
      </c>
      <c r="E4394" s="1" t="str">
        <f>INDEX(Protocol[Mark],MATCH(C4394,Protocol[Step],0))</f>
        <v>1pfi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446010001</v>
      </c>
      <c r="H4394" s="134">
        <f>Systematic[[#This Row],[SampleVariableLabel]]+100*Systematic[[#This Row],[State]]</f>
        <v>446010001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446</v>
      </c>
      <c r="B4395" s="1">
        <f>IF(C4395=0,IF(B4394=Protocol!$V$20,1,B4394+1),B4394)</f>
        <v>1</v>
      </c>
      <c r="C4395" s="1">
        <f>IF(C4394+1=Protocol!$V$21,0,C4394+1)</f>
        <v>1</v>
      </c>
      <c r="D4395" s="1">
        <f t="shared" si="153"/>
        <v>2</v>
      </c>
      <c r="E4395" s="1" t="str">
        <f>INDEX(Protocol[Mark],MATCH(C4395,Protocol[Step],0))</f>
        <v>1OctM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446010002</v>
      </c>
      <c r="H4395" s="134">
        <f>Systematic[[#This Row],[SampleVariableLabel]]+100*Systematic[[#This Row],[State]]</f>
        <v>446010102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446</v>
      </c>
      <c r="B4396" s="1">
        <f>IF(C4396=0,IF(B4395=Protocol!$V$20,1,B4395+1),B4395)</f>
        <v>1</v>
      </c>
      <c r="C4396" s="1">
        <f>IF(C4395+1=Protocol!$V$21,0,C4395+1)</f>
        <v>2</v>
      </c>
      <c r="D4396" s="1">
        <f t="shared" si="153"/>
        <v>3</v>
      </c>
      <c r="E4396" s="1" t="str">
        <f>INDEX(Protocol[Mark],MATCH(C4396,Protocol[Step],0))</f>
        <v>2D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446010003</v>
      </c>
      <c r="H4396" s="134">
        <f>Systematic[[#This Row],[SampleVariableLabel]]+100*Systematic[[#This Row],[State]]</f>
        <v>446010203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446</v>
      </c>
      <c r="B4397" s="1">
        <f>IF(C4397=0,IF(B4396=Protocol!$V$20,1,B4396+1),B4396)</f>
        <v>1</v>
      </c>
      <c r="C4397" s="1">
        <f>IF(C4396+1=Protocol!$V$21,0,C4396+1)</f>
        <v>3</v>
      </c>
      <c r="D4397" s="1">
        <f t="shared" si="153"/>
        <v>4</v>
      </c>
      <c r="E4397" s="1" t="str">
        <f>INDEX(Protocol[Mark],MATCH(C4397,Protocol[Step],0))</f>
        <v>2c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446010004</v>
      </c>
      <c r="H4397" s="134">
        <f>Systematic[[#This Row],[SampleVariableLabel]]+100*Systematic[[#This Row],[State]]</f>
        <v>446010304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446</v>
      </c>
      <c r="B4398" s="1">
        <f>IF(C4398=0,IF(B4397=Protocol!$V$20,1,B4397+1),B4397)</f>
        <v>1</v>
      </c>
      <c r="C4398" s="1">
        <f>IF(C4397+1=Protocol!$V$21,0,C4397+1)</f>
        <v>4</v>
      </c>
      <c r="D4398" s="1">
        <f t="shared" si="153"/>
        <v>5</v>
      </c>
      <c r="E4398" s="1" t="str">
        <f>INDEX(Protocol[Mark],MATCH(C4398,Protocol[Step],0))</f>
        <v>3P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446010005</v>
      </c>
      <c r="H4398" s="134">
        <f>Systematic[[#This Row],[SampleVariableLabel]]+100*Systematic[[#This Row],[State]]</f>
        <v>446010405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446</v>
      </c>
      <c r="B4399" s="1">
        <f>IF(C4399=0,IF(B4398=Protocol!$V$20,1,B4398+1),B4398)</f>
        <v>1</v>
      </c>
      <c r="C4399" s="1">
        <f>IF(C4398+1=Protocol!$V$21,0,C4398+1)</f>
        <v>5</v>
      </c>
      <c r="D4399" s="1">
        <f t="shared" si="153"/>
        <v>6</v>
      </c>
      <c r="E4399" s="1" t="str">
        <f>INDEX(Protocol[Mark],MATCH(C4399,Protocol[Step],0))</f>
        <v>4S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446010006</v>
      </c>
      <c r="H4399" s="134">
        <f>Systematic[[#This Row],[SampleVariableLabel]]+100*Systematic[[#This Row],[State]]</f>
        <v>446010506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446</v>
      </c>
      <c r="B4400" s="1">
        <f>IF(C4400=0,IF(B4399=Protocol!$V$20,1,B4399+1),B4399)</f>
        <v>1</v>
      </c>
      <c r="C4400" s="1">
        <f>IF(C4399+1=Protocol!$V$21,0,C4399+1)</f>
        <v>6</v>
      </c>
      <c r="D4400" s="1">
        <f t="shared" si="153"/>
        <v>1</v>
      </c>
      <c r="E4400" s="1" t="str">
        <f>INDEX(Protocol[Mark],MATCH(C4400,Protocol[Step],0))</f>
        <v>5U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446010001</v>
      </c>
      <c r="H4400" s="134">
        <f>Systematic[[#This Row],[SampleVariableLabel]]+100*Systematic[[#This Row],[State]]</f>
        <v>446010601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446</v>
      </c>
      <c r="B4401" s="1">
        <f>IF(C4401=0,IF(B4400=Protocol!$V$20,1,B4400+1),B4400)</f>
        <v>1</v>
      </c>
      <c r="C4401" s="1">
        <f>IF(C4400+1=Protocol!$V$21,0,C4400+1)</f>
        <v>7</v>
      </c>
      <c r="D4401" s="1">
        <f t="shared" si="153"/>
        <v>2</v>
      </c>
      <c r="E4401" s="1" t="str">
        <f>INDEX(Protocol[Mark],MATCH(C4401,Protocol[Step],0))</f>
        <v>6Rot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446010002</v>
      </c>
      <c r="H4401" s="134">
        <f>Systematic[[#This Row],[SampleVariableLabel]]+100*Systematic[[#This Row],[State]]</f>
        <v>446010702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447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1pfi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447010003</v>
      </c>
      <c r="H4402" s="134">
        <f>Systematic[[#This Row],[SampleVariableLabel]]+100*Systematic[[#This Row],[State]]</f>
        <v>447010003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447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1OctM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447010004</v>
      </c>
      <c r="H4403" s="134">
        <f>Systematic[[#This Row],[SampleVariableLabel]]+100*Systematic[[#This Row],[State]]</f>
        <v>447010104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447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2D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447010005</v>
      </c>
      <c r="H4404" s="134">
        <f>Systematic[[#This Row],[SampleVariableLabel]]+100*Systematic[[#This Row],[State]]</f>
        <v>447010205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447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2c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447010006</v>
      </c>
      <c r="H4405" s="134">
        <f>Systematic[[#This Row],[SampleVariableLabel]]+100*Systematic[[#This Row],[State]]</f>
        <v>447010306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447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3P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447010001</v>
      </c>
      <c r="H4406" s="134">
        <f>Systematic[[#This Row],[SampleVariableLabel]]+100*Systematic[[#This Row],[State]]</f>
        <v>447010401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447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4S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447010002</v>
      </c>
      <c r="H4407" s="134">
        <f>Systematic[[#This Row],[SampleVariableLabel]]+100*Systematic[[#This Row],[State]]</f>
        <v>447010502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447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5U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447010003</v>
      </c>
      <c r="H4408" s="134">
        <f>Systematic[[#This Row],[SampleVariableLabel]]+100*Systematic[[#This Row],[State]]</f>
        <v>447010603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447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6Rot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447010004</v>
      </c>
      <c r="H4409" s="134">
        <f>Systematic[[#This Row],[SampleVariableLabel]]+100*Systematic[[#This Row],[State]]</f>
        <v>447010704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448</v>
      </c>
      <c r="B4410" s="1">
        <f>IF(C4410=0,IF(B4409=Protocol!$V$20,1,B4409+1),B4409)</f>
        <v>1</v>
      </c>
      <c r="C4410" s="1">
        <f>IF(C4409+1=Protocol!$V$21,0,C4409+1)</f>
        <v>0</v>
      </c>
      <c r="D4410" s="1">
        <f t="shared" si="153"/>
        <v>5</v>
      </c>
      <c r="E4410" s="1" t="str">
        <f>INDEX(Protocol[Mark],MATCH(C4410,Protocol[Step],0))</f>
        <v>1pfi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448010005</v>
      </c>
      <c r="H4410" s="134">
        <f>Systematic[[#This Row],[SampleVariableLabel]]+100*Systematic[[#This Row],[State]]</f>
        <v>448010005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448</v>
      </c>
      <c r="B4411" s="1">
        <f>IF(C4411=0,IF(B4410=Protocol!$V$20,1,B4410+1),B4410)</f>
        <v>1</v>
      </c>
      <c r="C4411" s="1">
        <f>IF(C4410+1=Protocol!$V$21,0,C4410+1)</f>
        <v>1</v>
      </c>
      <c r="D4411" s="1">
        <f t="shared" si="153"/>
        <v>6</v>
      </c>
      <c r="E4411" s="1" t="str">
        <f>INDEX(Protocol[Mark],MATCH(C4411,Protocol[Step],0))</f>
        <v>1OctM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448010006</v>
      </c>
      <c r="H4411" s="134">
        <f>Systematic[[#This Row],[SampleVariableLabel]]+100*Systematic[[#This Row],[State]]</f>
        <v>448010106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448</v>
      </c>
      <c r="B4412" s="1">
        <f>IF(C4412=0,IF(B4411=Protocol!$V$20,1,B4411+1),B4411)</f>
        <v>1</v>
      </c>
      <c r="C4412" s="1">
        <f>IF(C4411+1=Protocol!$V$21,0,C4411+1)</f>
        <v>2</v>
      </c>
      <c r="D4412" s="1">
        <f t="shared" si="153"/>
        <v>1</v>
      </c>
      <c r="E4412" s="1" t="str">
        <f>INDEX(Protocol[Mark],MATCH(C4412,Protocol[Step],0))</f>
        <v>2D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448010001</v>
      </c>
      <c r="H4412" s="134">
        <f>Systematic[[#This Row],[SampleVariableLabel]]+100*Systematic[[#This Row],[State]]</f>
        <v>448010201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448</v>
      </c>
      <c r="B4413" s="1">
        <f>IF(C4413=0,IF(B4412=Protocol!$V$20,1,B4412+1),B4412)</f>
        <v>1</v>
      </c>
      <c r="C4413" s="1">
        <f>IF(C4412+1=Protocol!$V$21,0,C4412+1)</f>
        <v>3</v>
      </c>
      <c r="D4413" s="1">
        <f t="shared" si="153"/>
        <v>2</v>
      </c>
      <c r="E4413" s="1" t="str">
        <f>INDEX(Protocol[Mark],MATCH(C4413,Protocol[Step],0))</f>
        <v>2c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448010002</v>
      </c>
      <c r="H4413" s="134">
        <f>Systematic[[#This Row],[SampleVariableLabel]]+100*Systematic[[#This Row],[State]]</f>
        <v>448010302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448</v>
      </c>
      <c r="B4414" s="1">
        <f>IF(C4414=0,IF(B4413=Protocol!$V$20,1,B4413+1),B4413)</f>
        <v>1</v>
      </c>
      <c r="C4414" s="1">
        <f>IF(C4413+1=Protocol!$V$21,0,C4413+1)</f>
        <v>4</v>
      </c>
      <c r="D4414" s="1">
        <f t="shared" si="153"/>
        <v>3</v>
      </c>
      <c r="E4414" s="1" t="str">
        <f>INDEX(Protocol[Mark],MATCH(C4414,Protocol[Step],0))</f>
        <v>3P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448010003</v>
      </c>
      <c r="H4414" s="134">
        <f>Systematic[[#This Row],[SampleVariableLabel]]+100*Systematic[[#This Row],[State]]</f>
        <v>448010403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448</v>
      </c>
      <c r="B4415" s="1">
        <f>IF(C4415=0,IF(B4414=Protocol!$V$20,1,B4414+1),B4414)</f>
        <v>1</v>
      </c>
      <c r="C4415" s="1">
        <f>IF(C4414+1=Protocol!$V$21,0,C4414+1)</f>
        <v>5</v>
      </c>
      <c r="D4415" s="1">
        <f t="shared" si="153"/>
        <v>4</v>
      </c>
      <c r="E4415" s="1" t="str">
        <f>INDEX(Protocol[Mark],MATCH(C4415,Protocol[Step],0))</f>
        <v>4S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448010004</v>
      </c>
      <c r="H4415" s="134">
        <f>Systematic[[#This Row],[SampleVariableLabel]]+100*Systematic[[#This Row],[State]]</f>
        <v>448010504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448</v>
      </c>
      <c r="B4416" s="1">
        <f>IF(C4416=0,IF(B4415=Protocol!$V$20,1,B4415+1),B4415)</f>
        <v>1</v>
      </c>
      <c r="C4416" s="1">
        <f>IF(C4415+1=Protocol!$V$21,0,C4415+1)</f>
        <v>6</v>
      </c>
      <c r="D4416" s="1">
        <f t="shared" si="153"/>
        <v>5</v>
      </c>
      <c r="E4416" s="1" t="str">
        <f>INDEX(Protocol[Mark],MATCH(C4416,Protocol[Step],0))</f>
        <v>5U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448010005</v>
      </c>
      <c r="H4416" s="134">
        <f>Systematic[[#This Row],[SampleVariableLabel]]+100*Systematic[[#This Row],[State]]</f>
        <v>448010605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448</v>
      </c>
      <c r="B4417" s="1">
        <f>IF(C4417=0,IF(B4416=Protocol!$V$20,1,B4416+1),B4416)</f>
        <v>1</v>
      </c>
      <c r="C4417" s="1">
        <f>IF(C4416+1=Protocol!$V$21,0,C4416+1)</f>
        <v>7</v>
      </c>
      <c r="D4417" s="1">
        <f t="shared" si="153"/>
        <v>6</v>
      </c>
      <c r="E4417" s="1" t="str">
        <f>INDEX(Protocol[Mark],MATCH(C4417,Protocol[Step],0))</f>
        <v>6Rot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448010006</v>
      </c>
      <c r="H4417" s="134">
        <f>Systematic[[#This Row],[SampleVariableLabel]]+100*Systematic[[#This Row],[State]]</f>
        <v>448010706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449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1pfi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449010001</v>
      </c>
      <c r="H4418" s="134">
        <f>Systematic[[#This Row],[SampleVariableLabel]]+100*Systematic[[#This Row],[State]]</f>
        <v>449010001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449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1OctM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449010002</v>
      </c>
      <c r="H4419" s="134">
        <f>Systematic[[#This Row],[SampleVariableLabel]]+100*Systematic[[#This Row],[State]]</f>
        <v>449010102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449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2D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449010003</v>
      </c>
      <c r="H4420" s="134">
        <f>Systematic[[#This Row],[SampleVariableLabel]]+100*Systematic[[#This Row],[State]]</f>
        <v>449010203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449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2c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449010004</v>
      </c>
      <c r="H4421" s="134">
        <f>Systematic[[#This Row],[SampleVariableLabel]]+100*Systematic[[#This Row],[State]]</f>
        <v>449010304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449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3P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449010005</v>
      </c>
      <c r="H4422" s="134">
        <f>Systematic[[#This Row],[SampleVariableLabel]]+100*Systematic[[#This Row],[State]]</f>
        <v>449010405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449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4S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449010006</v>
      </c>
      <c r="H4423" s="134">
        <f>Systematic[[#This Row],[SampleVariableLabel]]+100*Systematic[[#This Row],[State]]</f>
        <v>449010506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449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5U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449010001</v>
      </c>
      <c r="H4424" s="134">
        <f>Systematic[[#This Row],[SampleVariableLabel]]+100*Systematic[[#This Row],[State]]</f>
        <v>449010601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449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6Rot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449010002</v>
      </c>
      <c r="H4425" s="134">
        <f>Systematic[[#This Row],[SampleVariableLabel]]+100*Systematic[[#This Row],[State]]</f>
        <v>449010702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450</v>
      </c>
      <c r="B4426" s="1">
        <f>IF(C4426=0,IF(B4425=Protocol!$V$20,1,B4425+1),B4425)</f>
        <v>1</v>
      </c>
      <c r="C4426" s="1">
        <f>IF(C4425+1=Protocol!$V$21,0,C4425+1)</f>
        <v>0</v>
      </c>
      <c r="D4426" s="1">
        <f t="shared" si="155"/>
        <v>3</v>
      </c>
      <c r="E4426" s="1" t="str">
        <f>INDEX(Protocol[Mark],MATCH(C4426,Protocol[Step],0))</f>
        <v>1pfi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450010003</v>
      </c>
      <c r="H4426" s="134">
        <f>Systematic[[#This Row],[SampleVariableLabel]]+100*Systematic[[#This Row],[State]]</f>
        <v>450010003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450</v>
      </c>
      <c r="B4427" s="1">
        <f>IF(C4427=0,IF(B4426=Protocol!$V$20,1,B4426+1),B4426)</f>
        <v>1</v>
      </c>
      <c r="C4427" s="1">
        <f>IF(C4426+1=Protocol!$V$21,0,C4426+1)</f>
        <v>1</v>
      </c>
      <c r="D4427" s="1">
        <f t="shared" si="155"/>
        <v>4</v>
      </c>
      <c r="E4427" s="1" t="str">
        <f>INDEX(Protocol[Mark],MATCH(C4427,Protocol[Step],0))</f>
        <v>1OctM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450010004</v>
      </c>
      <c r="H4427" s="134">
        <f>Systematic[[#This Row],[SampleVariableLabel]]+100*Systematic[[#This Row],[State]]</f>
        <v>450010104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450</v>
      </c>
      <c r="B4428" s="1">
        <f>IF(C4428=0,IF(B4427=Protocol!$V$20,1,B4427+1),B4427)</f>
        <v>1</v>
      </c>
      <c r="C4428" s="1">
        <f>IF(C4427+1=Protocol!$V$21,0,C4427+1)</f>
        <v>2</v>
      </c>
      <c r="D4428" s="1">
        <f t="shared" si="155"/>
        <v>5</v>
      </c>
      <c r="E4428" s="1" t="str">
        <f>INDEX(Protocol[Mark],MATCH(C4428,Protocol[Step],0))</f>
        <v>2D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450010005</v>
      </c>
      <c r="H4428" s="134">
        <f>Systematic[[#This Row],[SampleVariableLabel]]+100*Systematic[[#This Row],[State]]</f>
        <v>450010205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450</v>
      </c>
      <c r="B4429" s="1">
        <f>IF(C4429=0,IF(B4428=Protocol!$V$20,1,B4428+1),B4428)</f>
        <v>1</v>
      </c>
      <c r="C4429" s="1">
        <f>IF(C4428+1=Protocol!$V$21,0,C4428+1)</f>
        <v>3</v>
      </c>
      <c r="D4429" s="1">
        <f t="shared" si="155"/>
        <v>6</v>
      </c>
      <c r="E4429" s="1" t="str">
        <f>INDEX(Protocol[Mark],MATCH(C4429,Protocol[Step],0))</f>
        <v>2c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450010006</v>
      </c>
      <c r="H4429" s="134">
        <f>Systematic[[#This Row],[SampleVariableLabel]]+100*Systematic[[#This Row],[State]]</f>
        <v>450010306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450</v>
      </c>
      <c r="B4430" s="1">
        <f>IF(C4430=0,IF(B4429=Protocol!$V$20,1,B4429+1),B4429)</f>
        <v>1</v>
      </c>
      <c r="C4430" s="1">
        <f>IF(C4429+1=Protocol!$V$21,0,C4429+1)</f>
        <v>4</v>
      </c>
      <c r="D4430" s="1">
        <f t="shared" si="155"/>
        <v>1</v>
      </c>
      <c r="E4430" s="1" t="str">
        <f>INDEX(Protocol[Mark],MATCH(C4430,Protocol[Step],0))</f>
        <v>3P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450010001</v>
      </c>
      <c r="H4430" s="134">
        <f>Systematic[[#This Row],[SampleVariableLabel]]+100*Systematic[[#This Row],[State]]</f>
        <v>450010401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450</v>
      </c>
      <c r="B4431" s="1">
        <f>IF(C4431=0,IF(B4430=Protocol!$V$20,1,B4430+1),B4430)</f>
        <v>1</v>
      </c>
      <c r="C4431" s="1">
        <f>IF(C4430+1=Protocol!$V$21,0,C4430+1)</f>
        <v>5</v>
      </c>
      <c r="D4431" s="1">
        <f t="shared" si="155"/>
        <v>2</v>
      </c>
      <c r="E4431" s="1" t="str">
        <f>INDEX(Protocol[Mark],MATCH(C4431,Protocol[Step],0))</f>
        <v>4S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450010002</v>
      </c>
      <c r="H4431" s="134">
        <f>Systematic[[#This Row],[SampleVariableLabel]]+100*Systematic[[#This Row],[State]]</f>
        <v>450010502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450</v>
      </c>
      <c r="B4432" s="1">
        <f>IF(C4432=0,IF(B4431=Protocol!$V$20,1,B4431+1),B4431)</f>
        <v>1</v>
      </c>
      <c r="C4432" s="1">
        <f>IF(C4431+1=Protocol!$V$21,0,C4431+1)</f>
        <v>6</v>
      </c>
      <c r="D4432" s="1">
        <f t="shared" si="155"/>
        <v>3</v>
      </c>
      <c r="E4432" s="1" t="str">
        <f>INDEX(Protocol[Mark],MATCH(C4432,Protocol[Step],0))</f>
        <v>5U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450010003</v>
      </c>
      <c r="H4432" s="134">
        <f>Systematic[[#This Row],[SampleVariableLabel]]+100*Systematic[[#This Row],[State]]</f>
        <v>450010603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450</v>
      </c>
      <c r="B4433" s="1">
        <f>IF(C4433=0,IF(B4432=Protocol!$V$20,1,B4432+1),B4432)</f>
        <v>1</v>
      </c>
      <c r="C4433" s="1">
        <f>IF(C4432+1=Protocol!$V$21,0,C4432+1)</f>
        <v>7</v>
      </c>
      <c r="D4433" s="1">
        <f t="shared" si="155"/>
        <v>4</v>
      </c>
      <c r="E4433" s="1" t="str">
        <f>INDEX(Protocol[Mark],MATCH(C4433,Protocol[Step],0))</f>
        <v>6Rot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450010004</v>
      </c>
      <c r="H4433" s="134">
        <f>Systematic[[#This Row],[SampleVariableLabel]]+100*Systematic[[#This Row],[State]]</f>
        <v>450010704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451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1pfi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451010005</v>
      </c>
      <c r="H4434" s="134">
        <f>Systematic[[#This Row],[SampleVariableLabel]]+100*Systematic[[#This Row],[State]]</f>
        <v>451010005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451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1OctM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451010006</v>
      </c>
      <c r="H4435" s="134">
        <f>Systematic[[#This Row],[SampleVariableLabel]]+100*Systematic[[#This Row],[State]]</f>
        <v>451010106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451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451010001</v>
      </c>
      <c r="H4436" s="134">
        <f>Systematic[[#This Row],[SampleVariableLabel]]+100*Systematic[[#This Row],[State]]</f>
        <v>451010201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451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2c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451010002</v>
      </c>
      <c r="H4437" s="134">
        <f>Systematic[[#This Row],[SampleVariableLabel]]+100*Systematic[[#This Row],[State]]</f>
        <v>451010302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451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3P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451010003</v>
      </c>
      <c r="H4438" s="134">
        <f>Systematic[[#This Row],[SampleVariableLabel]]+100*Systematic[[#This Row],[State]]</f>
        <v>451010403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451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4S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451010004</v>
      </c>
      <c r="H4439" s="134">
        <f>Systematic[[#This Row],[SampleVariableLabel]]+100*Systematic[[#This Row],[State]]</f>
        <v>451010504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451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5U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451010005</v>
      </c>
      <c r="H4440" s="134">
        <f>Systematic[[#This Row],[SampleVariableLabel]]+100*Systematic[[#This Row],[State]]</f>
        <v>451010605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451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6Rot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451010006</v>
      </c>
      <c r="H4441" s="134">
        <f>Systematic[[#This Row],[SampleVariableLabel]]+100*Systematic[[#This Row],[State]]</f>
        <v>451010706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452</v>
      </c>
      <c r="B4442" s="1">
        <f>IF(C4442=0,IF(B4441=Protocol!$V$20,1,B4441+1),B4441)</f>
        <v>1</v>
      </c>
      <c r="C4442" s="1">
        <f>IF(C4441+1=Protocol!$V$21,0,C4441+1)</f>
        <v>0</v>
      </c>
      <c r="D4442" s="1">
        <f t="shared" si="155"/>
        <v>1</v>
      </c>
      <c r="E4442" s="1" t="str">
        <f>INDEX(Protocol[Mark],MATCH(C4442,Protocol[Step],0))</f>
        <v>1pfi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452010001</v>
      </c>
      <c r="H4442" s="134">
        <f>Systematic[[#This Row],[SampleVariableLabel]]+100*Systematic[[#This Row],[State]]</f>
        <v>452010001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452</v>
      </c>
      <c r="B4443" s="1">
        <f>IF(C4443=0,IF(B4442=Protocol!$V$20,1,B4442+1),B4442)</f>
        <v>1</v>
      </c>
      <c r="C4443" s="1">
        <f>IF(C4442+1=Protocol!$V$21,0,C4442+1)</f>
        <v>1</v>
      </c>
      <c r="D4443" s="1">
        <f t="shared" si="155"/>
        <v>2</v>
      </c>
      <c r="E4443" s="1" t="str">
        <f>INDEX(Protocol[Mark],MATCH(C4443,Protocol[Step],0))</f>
        <v>1OctM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452010002</v>
      </c>
      <c r="H4443" s="134">
        <f>Systematic[[#This Row],[SampleVariableLabel]]+100*Systematic[[#This Row],[State]]</f>
        <v>452010102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452</v>
      </c>
      <c r="B4444" s="1">
        <f>IF(C4444=0,IF(B4443=Protocol!$V$20,1,B4443+1),B4443)</f>
        <v>1</v>
      </c>
      <c r="C4444" s="1">
        <f>IF(C4443+1=Protocol!$V$21,0,C4443+1)</f>
        <v>2</v>
      </c>
      <c r="D4444" s="1">
        <f t="shared" si="155"/>
        <v>3</v>
      </c>
      <c r="E4444" s="1" t="str">
        <f>INDEX(Protocol[Mark],MATCH(C4444,Protocol[Step],0))</f>
        <v>2D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452010003</v>
      </c>
      <c r="H4444" s="134">
        <f>Systematic[[#This Row],[SampleVariableLabel]]+100*Systematic[[#This Row],[State]]</f>
        <v>452010203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452</v>
      </c>
      <c r="B4445" s="1">
        <f>IF(C4445=0,IF(B4444=Protocol!$V$20,1,B4444+1),B4444)</f>
        <v>1</v>
      </c>
      <c r="C4445" s="1">
        <f>IF(C4444+1=Protocol!$V$21,0,C4444+1)</f>
        <v>3</v>
      </c>
      <c r="D4445" s="1">
        <f t="shared" si="155"/>
        <v>4</v>
      </c>
      <c r="E4445" s="1" t="str">
        <f>INDEX(Protocol[Mark],MATCH(C4445,Protocol[Step],0))</f>
        <v>2c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452010004</v>
      </c>
      <c r="H4445" s="134">
        <f>Systematic[[#This Row],[SampleVariableLabel]]+100*Systematic[[#This Row],[State]]</f>
        <v>452010304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452</v>
      </c>
      <c r="B4446" s="1">
        <f>IF(C4446=0,IF(B4445=Protocol!$V$20,1,B4445+1),B4445)</f>
        <v>1</v>
      </c>
      <c r="C4446" s="1">
        <f>IF(C4445+1=Protocol!$V$21,0,C4445+1)</f>
        <v>4</v>
      </c>
      <c r="D4446" s="1">
        <f t="shared" si="155"/>
        <v>5</v>
      </c>
      <c r="E4446" s="1" t="str">
        <f>INDEX(Protocol[Mark],MATCH(C4446,Protocol[Step],0))</f>
        <v>3P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452010005</v>
      </c>
      <c r="H4446" s="134">
        <f>Systematic[[#This Row],[SampleVariableLabel]]+100*Systematic[[#This Row],[State]]</f>
        <v>452010405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452</v>
      </c>
      <c r="B4447" s="1">
        <f>IF(C4447=0,IF(B4446=Protocol!$V$20,1,B4446+1),B4446)</f>
        <v>1</v>
      </c>
      <c r="C4447" s="1">
        <f>IF(C4446+1=Protocol!$V$21,0,C4446+1)</f>
        <v>5</v>
      </c>
      <c r="D4447" s="1">
        <f t="shared" si="155"/>
        <v>6</v>
      </c>
      <c r="E4447" s="1" t="str">
        <f>INDEX(Protocol[Mark],MATCH(C4447,Protocol[Step],0))</f>
        <v>4S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452010006</v>
      </c>
      <c r="H4447" s="134">
        <f>Systematic[[#This Row],[SampleVariableLabel]]+100*Systematic[[#This Row],[State]]</f>
        <v>452010506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452</v>
      </c>
      <c r="B4448" s="1">
        <f>IF(C4448=0,IF(B4447=Protocol!$V$20,1,B4447+1),B4447)</f>
        <v>1</v>
      </c>
      <c r="C4448" s="1">
        <f>IF(C4447+1=Protocol!$V$21,0,C4447+1)</f>
        <v>6</v>
      </c>
      <c r="D4448" s="1">
        <f t="shared" si="155"/>
        <v>1</v>
      </c>
      <c r="E4448" s="1" t="str">
        <f>INDEX(Protocol[Mark],MATCH(C4448,Protocol[Step],0))</f>
        <v>5U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452010001</v>
      </c>
      <c r="H4448" s="134">
        <f>Systematic[[#This Row],[SampleVariableLabel]]+100*Systematic[[#This Row],[State]]</f>
        <v>452010601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452</v>
      </c>
      <c r="B4449" s="1">
        <f>IF(C4449=0,IF(B4448=Protocol!$V$20,1,B4448+1),B4448)</f>
        <v>1</v>
      </c>
      <c r="C4449" s="1">
        <f>IF(C4448+1=Protocol!$V$21,0,C4448+1)</f>
        <v>7</v>
      </c>
      <c r="D4449" s="1">
        <f t="shared" si="155"/>
        <v>2</v>
      </c>
      <c r="E4449" s="1" t="str">
        <f>INDEX(Protocol[Mark],MATCH(C4449,Protocol[Step],0))</f>
        <v>6Rot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452010002</v>
      </c>
      <c r="H4449" s="134">
        <f>Systematic[[#This Row],[SampleVariableLabel]]+100*Systematic[[#This Row],[State]]</f>
        <v>452010702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453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1pfi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453010003</v>
      </c>
      <c r="H4450" s="134">
        <f>Systematic[[#This Row],[SampleVariableLabel]]+100*Systematic[[#This Row],[State]]</f>
        <v>453010003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453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1OctM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453010004</v>
      </c>
      <c r="H4451" s="134">
        <f>Systematic[[#This Row],[SampleVariableLabel]]+100*Systematic[[#This Row],[State]]</f>
        <v>453010104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453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2D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453010005</v>
      </c>
      <c r="H4452" s="134">
        <f>Systematic[[#This Row],[SampleVariableLabel]]+100*Systematic[[#This Row],[State]]</f>
        <v>453010205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453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2c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453010006</v>
      </c>
      <c r="H4453" s="134">
        <f>Systematic[[#This Row],[SampleVariableLabel]]+100*Systematic[[#This Row],[State]]</f>
        <v>453010306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453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3P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453010001</v>
      </c>
      <c r="H4454" s="134">
        <f>Systematic[[#This Row],[SampleVariableLabel]]+100*Systematic[[#This Row],[State]]</f>
        <v>453010401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453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4S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453010002</v>
      </c>
      <c r="H4455" s="134">
        <f>Systematic[[#This Row],[SampleVariableLabel]]+100*Systematic[[#This Row],[State]]</f>
        <v>453010502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453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5U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453010003</v>
      </c>
      <c r="H4456" s="134">
        <f>Systematic[[#This Row],[SampleVariableLabel]]+100*Systematic[[#This Row],[State]]</f>
        <v>453010603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453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6Rot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453010004</v>
      </c>
      <c r="H4457" s="134">
        <f>Systematic[[#This Row],[SampleVariableLabel]]+100*Systematic[[#This Row],[State]]</f>
        <v>453010704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454</v>
      </c>
      <c r="B4458" s="1">
        <f>IF(C4458=0,IF(B4457=Protocol!$V$20,1,B4457+1),B4457)</f>
        <v>1</v>
      </c>
      <c r="C4458" s="1">
        <f>IF(C4457+1=Protocol!$V$21,0,C4457+1)</f>
        <v>0</v>
      </c>
      <c r="D4458" s="1">
        <f t="shared" si="155"/>
        <v>5</v>
      </c>
      <c r="E4458" s="1" t="str">
        <f>INDEX(Protocol[Mark],MATCH(C4458,Protocol[Step],0))</f>
        <v>1pfi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454010005</v>
      </c>
      <c r="H4458" s="134">
        <f>Systematic[[#This Row],[SampleVariableLabel]]+100*Systematic[[#This Row],[State]]</f>
        <v>454010005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454</v>
      </c>
      <c r="B4459" s="1">
        <f>IF(C4459=0,IF(B4458=Protocol!$V$20,1,B4458+1),B4458)</f>
        <v>1</v>
      </c>
      <c r="C4459" s="1">
        <f>IF(C4458+1=Protocol!$V$21,0,C4458+1)</f>
        <v>1</v>
      </c>
      <c r="D4459" s="1">
        <f t="shared" si="155"/>
        <v>6</v>
      </c>
      <c r="E4459" s="1" t="str">
        <f>INDEX(Protocol[Mark],MATCH(C4459,Protocol[Step],0))</f>
        <v>1OctM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454010006</v>
      </c>
      <c r="H4459" s="134">
        <f>Systematic[[#This Row],[SampleVariableLabel]]+100*Systematic[[#This Row],[State]]</f>
        <v>454010106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454</v>
      </c>
      <c r="B4460" s="1">
        <f>IF(C4460=0,IF(B4459=Protocol!$V$20,1,B4459+1),B4459)</f>
        <v>1</v>
      </c>
      <c r="C4460" s="1">
        <f>IF(C4459+1=Protocol!$V$21,0,C4459+1)</f>
        <v>2</v>
      </c>
      <c r="D4460" s="1">
        <f t="shared" si="155"/>
        <v>1</v>
      </c>
      <c r="E4460" s="1" t="str">
        <f>INDEX(Protocol[Mark],MATCH(C4460,Protocol[Step],0))</f>
        <v>2D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454010001</v>
      </c>
      <c r="H4460" s="134">
        <f>Systematic[[#This Row],[SampleVariableLabel]]+100*Systematic[[#This Row],[State]]</f>
        <v>454010201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454</v>
      </c>
      <c r="B4461" s="1">
        <f>IF(C4461=0,IF(B4460=Protocol!$V$20,1,B4460+1),B4460)</f>
        <v>1</v>
      </c>
      <c r="C4461" s="1">
        <f>IF(C4460+1=Protocol!$V$21,0,C4460+1)</f>
        <v>3</v>
      </c>
      <c r="D4461" s="1">
        <f t="shared" si="155"/>
        <v>2</v>
      </c>
      <c r="E4461" s="1" t="str">
        <f>INDEX(Protocol[Mark],MATCH(C4461,Protocol[Step],0))</f>
        <v>2c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454010002</v>
      </c>
      <c r="H4461" s="134">
        <f>Systematic[[#This Row],[SampleVariableLabel]]+100*Systematic[[#This Row],[State]]</f>
        <v>454010302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454</v>
      </c>
      <c r="B4462" s="1">
        <f>IF(C4462=0,IF(B4461=Protocol!$V$20,1,B4461+1),B4461)</f>
        <v>1</v>
      </c>
      <c r="C4462" s="1">
        <f>IF(C4461+1=Protocol!$V$21,0,C4461+1)</f>
        <v>4</v>
      </c>
      <c r="D4462" s="1">
        <f t="shared" si="155"/>
        <v>3</v>
      </c>
      <c r="E4462" s="1" t="str">
        <f>INDEX(Protocol[Mark],MATCH(C4462,Protocol[Step],0))</f>
        <v>3P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454010003</v>
      </c>
      <c r="H4462" s="134">
        <f>Systematic[[#This Row],[SampleVariableLabel]]+100*Systematic[[#This Row],[State]]</f>
        <v>454010403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454</v>
      </c>
      <c r="B4463" s="1">
        <f>IF(C4463=0,IF(B4462=Protocol!$V$20,1,B4462+1),B4462)</f>
        <v>1</v>
      </c>
      <c r="C4463" s="1">
        <f>IF(C4462+1=Protocol!$V$21,0,C4462+1)</f>
        <v>5</v>
      </c>
      <c r="D4463" s="1">
        <f t="shared" si="155"/>
        <v>4</v>
      </c>
      <c r="E4463" s="1" t="str">
        <f>INDEX(Protocol[Mark],MATCH(C4463,Protocol[Step],0))</f>
        <v>4S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454010004</v>
      </c>
      <c r="H4463" s="134">
        <f>Systematic[[#This Row],[SampleVariableLabel]]+100*Systematic[[#This Row],[State]]</f>
        <v>454010504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454</v>
      </c>
      <c r="B4464" s="1">
        <f>IF(C4464=0,IF(B4463=Protocol!$V$20,1,B4463+1),B4463)</f>
        <v>1</v>
      </c>
      <c r="C4464" s="1">
        <f>IF(C4463+1=Protocol!$V$21,0,C4463+1)</f>
        <v>6</v>
      </c>
      <c r="D4464" s="1">
        <f t="shared" si="155"/>
        <v>5</v>
      </c>
      <c r="E4464" s="1" t="str">
        <f>INDEX(Protocol[Mark],MATCH(C4464,Protocol[Step],0))</f>
        <v>5U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454010005</v>
      </c>
      <c r="H4464" s="134">
        <f>Systematic[[#This Row],[SampleVariableLabel]]+100*Systematic[[#This Row],[State]]</f>
        <v>454010605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454</v>
      </c>
      <c r="B4465" s="1">
        <f>IF(C4465=0,IF(B4464=Protocol!$V$20,1,B4464+1),B4464)</f>
        <v>1</v>
      </c>
      <c r="C4465" s="1">
        <f>IF(C4464+1=Protocol!$V$21,0,C4464+1)</f>
        <v>7</v>
      </c>
      <c r="D4465" s="1">
        <f t="shared" si="155"/>
        <v>6</v>
      </c>
      <c r="E4465" s="1" t="str">
        <f>INDEX(Protocol[Mark],MATCH(C4465,Protocol[Step],0))</f>
        <v>6Rot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454010006</v>
      </c>
      <c r="H4465" s="134">
        <f>Systematic[[#This Row],[SampleVariableLabel]]+100*Systematic[[#This Row],[State]]</f>
        <v>454010706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455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1pfi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455010001</v>
      </c>
      <c r="H4466" s="134">
        <f>Systematic[[#This Row],[SampleVariableLabel]]+100*Systematic[[#This Row],[State]]</f>
        <v>455010001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455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1OctM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455010002</v>
      </c>
      <c r="H4467" s="134">
        <f>Systematic[[#This Row],[SampleVariableLabel]]+100*Systematic[[#This Row],[State]]</f>
        <v>455010102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455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2D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455010003</v>
      </c>
      <c r="H4468" s="134">
        <f>Systematic[[#This Row],[SampleVariableLabel]]+100*Systematic[[#This Row],[State]]</f>
        <v>455010203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455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2c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455010004</v>
      </c>
      <c r="H4469" s="134">
        <f>Systematic[[#This Row],[SampleVariableLabel]]+100*Systematic[[#This Row],[State]]</f>
        <v>455010304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455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3P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455010005</v>
      </c>
      <c r="H4470" s="134">
        <f>Systematic[[#This Row],[SampleVariableLabel]]+100*Systematic[[#This Row],[State]]</f>
        <v>455010405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455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4S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455010006</v>
      </c>
      <c r="H4471" s="134">
        <f>Systematic[[#This Row],[SampleVariableLabel]]+100*Systematic[[#This Row],[State]]</f>
        <v>455010506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455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5U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455010001</v>
      </c>
      <c r="H4472" s="134">
        <f>Systematic[[#This Row],[SampleVariableLabel]]+100*Systematic[[#This Row],[State]]</f>
        <v>455010601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455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6Rot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455010002</v>
      </c>
      <c r="H4473" s="134">
        <f>Systematic[[#This Row],[SampleVariableLabel]]+100*Systematic[[#This Row],[State]]</f>
        <v>455010702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456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456010003</v>
      </c>
      <c r="H4474" s="134">
        <f>Systematic[[#This Row],[SampleVariableLabel]]+100*Systematic[[#This Row],[State]]</f>
        <v>456010003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456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1OctM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456010004</v>
      </c>
      <c r="H4475" s="134">
        <f>Systematic[[#This Row],[SampleVariableLabel]]+100*Systematic[[#This Row],[State]]</f>
        <v>456010104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456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456010005</v>
      </c>
      <c r="H4476" s="134">
        <f>Systematic[[#This Row],[SampleVariableLabel]]+100*Systematic[[#This Row],[State]]</f>
        <v>456010205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456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456010006</v>
      </c>
      <c r="H4477" s="134">
        <f>Systematic[[#This Row],[SampleVariableLabel]]+100*Systematic[[#This Row],[State]]</f>
        <v>456010306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456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3P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456010001</v>
      </c>
      <c r="H4478" s="134">
        <f>Systematic[[#This Row],[SampleVariableLabel]]+100*Systematic[[#This Row],[State]]</f>
        <v>456010401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456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4S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456010002</v>
      </c>
      <c r="H4479" s="134">
        <f>Systematic[[#This Row],[SampleVariableLabel]]+100*Systematic[[#This Row],[State]]</f>
        <v>456010502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456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5U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456010003</v>
      </c>
      <c r="H4480" s="134">
        <f>Systematic[[#This Row],[SampleVariableLabel]]+100*Systematic[[#This Row],[State]]</f>
        <v>456010603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456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6Rot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456010004</v>
      </c>
      <c r="H4481" s="134">
        <f>Systematic[[#This Row],[SampleVariableLabel]]+100*Systematic[[#This Row],[State]]</f>
        <v>456010704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457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1pfi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457010005</v>
      </c>
      <c r="H4482" s="134">
        <f>Systematic[[#This Row],[SampleVariableLabel]]+100*Systematic[[#This Row],[State]]</f>
        <v>457010005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457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1OctM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457010006</v>
      </c>
      <c r="H4483" s="134">
        <f>Systematic[[#This Row],[SampleVariableLabel]]+100*Systematic[[#This Row],[State]]</f>
        <v>457010106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457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2D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457010001</v>
      </c>
      <c r="H4484" s="134">
        <f>Systematic[[#This Row],[SampleVariableLabel]]+100*Systematic[[#This Row],[State]]</f>
        <v>457010201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457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2c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457010002</v>
      </c>
      <c r="H4485" s="134">
        <f>Systematic[[#This Row],[SampleVariableLabel]]+100*Systematic[[#This Row],[State]]</f>
        <v>457010302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457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3P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457010003</v>
      </c>
      <c r="H4486" s="134">
        <f>Systematic[[#This Row],[SampleVariableLabel]]+100*Systematic[[#This Row],[State]]</f>
        <v>457010403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457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4S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457010004</v>
      </c>
      <c r="H4487" s="134">
        <f>Systematic[[#This Row],[SampleVariableLabel]]+100*Systematic[[#This Row],[State]]</f>
        <v>457010504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457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5U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457010005</v>
      </c>
      <c r="H4488" s="134">
        <f>Systematic[[#This Row],[SampleVariableLabel]]+100*Systematic[[#This Row],[State]]</f>
        <v>457010605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457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6Rot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457010006</v>
      </c>
      <c r="H4489" s="134">
        <f>Systematic[[#This Row],[SampleVariableLabel]]+100*Systematic[[#This Row],[State]]</f>
        <v>457010706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458</v>
      </c>
      <c r="B4490" s="1">
        <f>IF(C4490=0,IF(B4489=Protocol!$V$20,1,B4489+1),B4489)</f>
        <v>1</v>
      </c>
      <c r="C4490" s="1">
        <f>IF(C4489+1=Protocol!$V$21,0,C4489+1)</f>
        <v>0</v>
      </c>
      <c r="D4490" s="1">
        <f t="shared" si="157"/>
        <v>1</v>
      </c>
      <c r="E4490" s="1" t="str">
        <f>INDEX(Protocol[Mark],MATCH(C4490,Protocol[Step],0))</f>
        <v>1pfi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458010001</v>
      </c>
      <c r="H4490" s="134">
        <f>Systematic[[#This Row],[SampleVariableLabel]]+100*Systematic[[#This Row],[State]]</f>
        <v>458010001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458</v>
      </c>
      <c r="B4491" s="1">
        <f>IF(C4491=0,IF(B4490=Protocol!$V$20,1,B4490+1),B4490)</f>
        <v>1</v>
      </c>
      <c r="C4491" s="1">
        <f>IF(C4490+1=Protocol!$V$21,0,C4490+1)</f>
        <v>1</v>
      </c>
      <c r="D4491" s="1">
        <f t="shared" si="157"/>
        <v>2</v>
      </c>
      <c r="E4491" s="1" t="str">
        <f>INDEX(Protocol[Mark],MATCH(C4491,Protocol[Step],0))</f>
        <v>1OctM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458010002</v>
      </c>
      <c r="H4491" s="134">
        <f>Systematic[[#This Row],[SampleVariableLabel]]+100*Systematic[[#This Row],[State]]</f>
        <v>458010102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458</v>
      </c>
      <c r="B4492" s="1">
        <f>IF(C4492=0,IF(B4491=Protocol!$V$20,1,B4491+1),B4491)</f>
        <v>1</v>
      </c>
      <c r="C4492" s="1">
        <f>IF(C4491+1=Protocol!$V$21,0,C4491+1)</f>
        <v>2</v>
      </c>
      <c r="D4492" s="1">
        <f t="shared" si="157"/>
        <v>3</v>
      </c>
      <c r="E4492" s="1" t="str">
        <f>INDEX(Protocol[Mark],MATCH(C4492,Protocol[Step],0))</f>
        <v>2D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458010003</v>
      </c>
      <c r="H4492" s="134">
        <f>Systematic[[#This Row],[SampleVariableLabel]]+100*Systematic[[#This Row],[State]]</f>
        <v>458010203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458</v>
      </c>
      <c r="B4493" s="1">
        <f>IF(C4493=0,IF(B4492=Protocol!$V$20,1,B4492+1),B4492)</f>
        <v>1</v>
      </c>
      <c r="C4493" s="1">
        <f>IF(C4492+1=Protocol!$V$21,0,C4492+1)</f>
        <v>3</v>
      </c>
      <c r="D4493" s="1">
        <f t="shared" si="157"/>
        <v>4</v>
      </c>
      <c r="E4493" s="1" t="str">
        <f>INDEX(Protocol[Mark],MATCH(C4493,Protocol[Step],0))</f>
        <v>2c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458010004</v>
      </c>
      <c r="H4493" s="134">
        <f>Systematic[[#This Row],[SampleVariableLabel]]+100*Systematic[[#This Row],[State]]</f>
        <v>458010304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458</v>
      </c>
      <c r="B4494" s="1">
        <f>IF(C4494=0,IF(B4493=Protocol!$V$20,1,B4493+1),B4493)</f>
        <v>1</v>
      </c>
      <c r="C4494" s="1">
        <f>IF(C4493+1=Protocol!$V$21,0,C4493+1)</f>
        <v>4</v>
      </c>
      <c r="D4494" s="1">
        <f t="shared" si="157"/>
        <v>5</v>
      </c>
      <c r="E4494" s="1" t="str">
        <f>INDEX(Protocol[Mark],MATCH(C4494,Protocol[Step],0))</f>
        <v>3P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458010005</v>
      </c>
      <c r="H4494" s="134">
        <f>Systematic[[#This Row],[SampleVariableLabel]]+100*Systematic[[#This Row],[State]]</f>
        <v>458010405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458</v>
      </c>
      <c r="B4495" s="1">
        <f>IF(C4495=0,IF(B4494=Protocol!$V$20,1,B4494+1),B4494)</f>
        <v>1</v>
      </c>
      <c r="C4495" s="1">
        <f>IF(C4494+1=Protocol!$V$21,0,C4494+1)</f>
        <v>5</v>
      </c>
      <c r="D4495" s="1">
        <f t="shared" si="157"/>
        <v>6</v>
      </c>
      <c r="E4495" s="1" t="str">
        <f>INDEX(Protocol[Mark],MATCH(C4495,Protocol[Step],0))</f>
        <v>4S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458010006</v>
      </c>
      <c r="H4495" s="134">
        <f>Systematic[[#This Row],[SampleVariableLabel]]+100*Systematic[[#This Row],[State]]</f>
        <v>458010506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458</v>
      </c>
      <c r="B4496" s="1">
        <f>IF(C4496=0,IF(B4495=Protocol!$V$20,1,B4495+1),B4495)</f>
        <v>1</v>
      </c>
      <c r="C4496" s="1">
        <f>IF(C4495+1=Protocol!$V$21,0,C4495+1)</f>
        <v>6</v>
      </c>
      <c r="D4496" s="1">
        <f t="shared" si="157"/>
        <v>1</v>
      </c>
      <c r="E4496" s="1" t="str">
        <f>INDEX(Protocol[Mark],MATCH(C4496,Protocol[Step],0))</f>
        <v>5U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458010001</v>
      </c>
      <c r="H4496" s="134">
        <f>Systematic[[#This Row],[SampleVariableLabel]]+100*Systematic[[#This Row],[State]]</f>
        <v>458010601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458</v>
      </c>
      <c r="B4497" s="1">
        <f>IF(C4497=0,IF(B4496=Protocol!$V$20,1,B4496+1),B4496)</f>
        <v>1</v>
      </c>
      <c r="C4497" s="1">
        <f>IF(C4496+1=Protocol!$V$21,0,C4496+1)</f>
        <v>7</v>
      </c>
      <c r="D4497" s="1">
        <f t="shared" si="157"/>
        <v>2</v>
      </c>
      <c r="E4497" s="1" t="str">
        <f>INDEX(Protocol[Mark],MATCH(C4497,Protocol[Step],0))</f>
        <v>6Rot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458010002</v>
      </c>
      <c r="H4497" s="134">
        <f>Systematic[[#This Row],[SampleVariableLabel]]+100*Systematic[[#This Row],[State]]</f>
        <v>458010702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459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1pfi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459010003</v>
      </c>
      <c r="H4498" s="134">
        <f>Systematic[[#This Row],[SampleVariableLabel]]+100*Systematic[[#This Row],[State]]</f>
        <v>459010003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459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1OctM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459010004</v>
      </c>
      <c r="H4499" s="134">
        <f>Systematic[[#This Row],[SampleVariableLabel]]+100*Systematic[[#This Row],[State]]</f>
        <v>459010104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459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2D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459010005</v>
      </c>
      <c r="H4500" s="134">
        <f>Systematic[[#This Row],[SampleVariableLabel]]+100*Systematic[[#This Row],[State]]</f>
        <v>459010205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459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2c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459010006</v>
      </c>
      <c r="H4501" s="134">
        <f>Systematic[[#This Row],[SampleVariableLabel]]+100*Systematic[[#This Row],[State]]</f>
        <v>459010306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459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3P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459010001</v>
      </c>
      <c r="H4502" s="134">
        <f>Systematic[[#This Row],[SampleVariableLabel]]+100*Systematic[[#This Row],[State]]</f>
        <v>459010401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459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4S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459010002</v>
      </c>
      <c r="H4503" s="134">
        <f>Systematic[[#This Row],[SampleVariableLabel]]+100*Systematic[[#This Row],[State]]</f>
        <v>459010502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459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5U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459010003</v>
      </c>
      <c r="H4504" s="134">
        <f>Systematic[[#This Row],[SampleVariableLabel]]+100*Systematic[[#This Row],[State]]</f>
        <v>459010603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459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6Rot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459010004</v>
      </c>
      <c r="H4505" s="134">
        <f>Systematic[[#This Row],[SampleVariableLabel]]+100*Systematic[[#This Row],[State]]</f>
        <v>459010704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460</v>
      </c>
      <c r="B4506" s="1">
        <f>IF(C4506=0,IF(B4505=Protocol!$V$20,1,B4505+1),B4505)</f>
        <v>1</v>
      </c>
      <c r="C4506" s="1">
        <f>IF(C4505+1=Protocol!$V$21,0,C4505+1)</f>
        <v>0</v>
      </c>
      <c r="D4506" s="1">
        <f t="shared" si="157"/>
        <v>5</v>
      </c>
      <c r="E4506" s="1" t="str">
        <f>INDEX(Protocol[Mark],MATCH(C4506,Protocol[Step],0))</f>
        <v>1pfi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460010005</v>
      </c>
      <c r="H4506" s="134">
        <f>Systematic[[#This Row],[SampleVariableLabel]]+100*Systematic[[#This Row],[State]]</f>
        <v>460010005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460</v>
      </c>
      <c r="B4507" s="1">
        <f>IF(C4507=0,IF(B4506=Protocol!$V$20,1,B4506+1),B4506)</f>
        <v>1</v>
      </c>
      <c r="C4507" s="1">
        <f>IF(C4506+1=Protocol!$V$21,0,C4506+1)</f>
        <v>1</v>
      </c>
      <c r="D4507" s="1">
        <f t="shared" si="157"/>
        <v>6</v>
      </c>
      <c r="E4507" s="1" t="str">
        <f>INDEX(Protocol[Mark],MATCH(C4507,Protocol[Step],0))</f>
        <v>1OctM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460010006</v>
      </c>
      <c r="H4507" s="134">
        <f>Systematic[[#This Row],[SampleVariableLabel]]+100*Systematic[[#This Row],[State]]</f>
        <v>460010106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460</v>
      </c>
      <c r="B4508" s="1">
        <f>IF(C4508=0,IF(B4507=Protocol!$V$20,1,B4507+1),B4507)</f>
        <v>1</v>
      </c>
      <c r="C4508" s="1">
        <f>IF(C4507+1=Protocol!$V$21,0,C4507+1)</f>
        <v>2</v>
      </c>
      <c r="D4508" s="1">
        <f t="shared" si="157"/>
        <v>1</v>
      </c>
      <c r="E4508" s="1" t="str">
        <f>INDEX(Protocol[Mark],MATCH(C4508,Protocol[Step],0))</f>
        <v>2D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460010001</v>
      </c>
      <c r="H4508" s="134">
        <f>Systematic[[#This Row],[SampleVariableLabel]]+100*Systematic[[#This Row],[State]]</f>
        <v>460010201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460</v>
      </c>
      <c r="B4509" s="1">
        <f>IF(C4509=0,IF(B4508=Protocol!$V$20,1,B4508+1),B4508)</f>
        <v>1</v>
      </c>
      <c r="C4509" s="1">
        <f>IF(C4508+1=Protocol!$V$21,0,C4508+1)</f>
        <v>3</v>
      </c>
      <c r="D4509" s="1">
        <f t="shared" si="157"/>
        <v>2</v>
      </c>
      <c r="E4509" s="1" t="str">
        <f>INDEX(Protocol[Mark],MATCH(C4509,Protocol[Step],0))</f>
        <v>2c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460010002</v>
      </c>
      <c r="H4509" s="134">
        <f>Systematic[[#This Row],[SampleVariableLabel]]+100*Systematic[[#This Row],[State]]</f>
        <v>460010302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460</v>
      </c>
      <c r="B4510" s="1">
        <f>IF(C4510=0,IF(B4509=Protocol!$V$20,1,B4509+1),B4509)</f>
        <v>1</v>
      </c>
      <c r="C4510" s="1">
        <f>IF(C4509+1=Protocol!$V$21,0,C4509+1)</f>
        <v>4</v>
      </c>
      <c r="D4510" s="1">
        <f t="shared" si="157"/>
        <v>3</v>
      </c>
      <c r="E4510" s="1" t="str">
        <f>INDEX(Protocol[Mark],MATCH(C4510,Protocol[Step],0))</f>
        <v>3P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460010003</v>
      </c>
      <c r="H4510" s="134">
        <f>Systematic[[#This Row],[SampleVariableLabel]]+100*Systematic[[#This Row],[State]]</f>
        <v>460010403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460</v>
      </c>
      <c r="B4511" s="1">
        <f>IF(C4511=0,IF(B4510=Protocol!$V$20,1,B4510+1),B4510)</f>
        <v>1</v>
      </c>
      <c r="C4511" s="1">
        <f>IF(C4510+1=Protocol!$V$21,0,C4510+1)</f>
        <v>5</v>
      </c>
      <c r="D4511" s="1">
        <f t="shared" si="157"/>
        <v>4</v>
      </c>
      <c r="E4511" s="1" t="str">
        <f>INDEX(Protocol[Mark],MATCH(C4511,Protocol[Step],0))</f>
        <v>4S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460010004</v>
      </c>
      <c r="H4511" s="134">
        <f>Systematic[[#This Row],[SampleVariableLabel]]+100*Systematic[[#This Row],[State]]</f>
        <v>460010504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460</v>
      </c>
      <c r="B4512" s="1">
        <f>IF(C4512=0,IF(B4511=Protocol!$V$20,1,B4511+1),B4511)</f>
        <v>1</v>
      </c>
      <c r="C4512" s="1">
        <f>IF(C4511+1=Protocol!$V$21,0,C4511+1)</f>
        <v>6</v>
      </c>
      <c r="D4512" s="1">
        <f t="shared" si="157"/>
        <v>5</v>
      </c>
      <c r="E4512" s="1" t="str">
        <f>INDEX(Protocol[Mark],MATCH(C4512,Protocol[Step],0))</f>
        <v>5U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460010005</v>
      </c>
      <c r="H4512" s="134">
        <f>Systematic[[#This Row],[SampleVariableLabel]]+100*Systematic[[#This Row],[State]]</f>
        <v>460010605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460</v>
      </c>
      <c r="B4513" s="1">
        <f>IF(C4513=0,IF(B4512=Protocol!$V$20,1,B4512+1),B4512)</f>
        <v>1</v>
      </c>
      <c r="C4513" s="1">
        <f>IF(C4512+1=Protocol!$V$21,0,C4512+1)</f>
        <v>7</v>
      </c>
      <c r="D4513" s="1">
        <f t="shared" si="157"/>
        <v>6</v>
      </c>
      <c r="E4513" s="1" t="str">
        <f>INDEX(Protocol[Mark],MATCH(C4513,Protocol[Step],0))</f>
        <v>6Rot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460010006</v>
      </c>
      <c r="H4513" s="134">
        <f>Systematic[[#This Row],[SampleVariableLabel]]+100*Systematic[[#This Row],[State]]</f>
        <v>460010706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461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1pfi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461010001</v>
      </c>
      <c r="H4514" s="134">
        <f>Systematic[[#This Row],[SampleVariableLabel]]+100*Systematic[[#This Row],[State]]</f>
        <v>461010001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461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1OctM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461010002</v>
      </c>
      <c r="H4515" s="134">
        <f>Systematic[[#This Row],[SampleVariableLabel]]+100*Systematic[[#This Row],[State]]</f>
        <v>461010102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461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2D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461010003</v>
      </c>
      <c r="H4516" s="134">
        <f>Systematic[[#This Row],[SampleVariableLabel]]+100*Systematic[[#This Row],[State]]</f>
        <v>461010203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461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2c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461010004</v>
      </c>
      <c r="H4517" s="134">
        <f>Systematic[[#This Row],[SampleVariableLabel]]+100*Systematic[[#This Row],[State]]</f>
        <v>461010304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461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3P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461010005</v>
      </c>
      <c r="H4518" s="134">
        <f>Systematic[[#This Row],[SampleVariableLabel]]+100*Systematic[[#This Row],[State]]</f>
        <v>461010405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461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4S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461010006</v>
      </c>
      <c r="H4519" s="134">
        <f>Systematic[[#This Row],[SampleVariableLabel]]+100*Systematic[[#This Row],[State]]</f>
        <v>461010506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461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5U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461010001</v>
      </c>
      <c r="H4520" s="134">
        <f>Systematic[[#This Row],[SampleVariableLabel]]+100*Systematic[[#This Row],[State]]</f>
        <v>461010601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461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6Rot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461010002</v>
      </c>
      <c r="H4521" s="134">
        <f>Systematic[[#This Row],[SampleVariableLabel]]+100*Systematic[[#This Row],[State]]</f>
        <v>461010702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462</v>
      </c>
      <c r="B4522" s="1">
        <f>IF(C4522=0,IF(B4521=Protocol!$V$20,1,B4521+1),B4521)</f>
        <v>1</v>
      </c>
      <c r="C4522" s="1">
        <f>IF(C4521+1=Protocol!$V$21,0,C4521+1)</f>
        <v>0</v>
      </c>
      <c r="D4522" s="1">
        <f t="shared" si="157"/>
        <v>3</v>
      </c>
      <c r="E4522" s="1" t="str">
        <f>INDEX(Protocol[Mark],MATCH(C4522,Protocol[Step],0))</f>
        <v>1pfi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462010003</v>
      </c>
      <c r="H4522" s="134">
        <f>Systematic[[#This Row],[SampleVariableLabel]]+100*Systematic[[#This Row],[State]]</f>
        <v>462010003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462</v>
      </c>
      <c r="B4523" s="1">
        <f>IF(C4523=0,IF(B4522=Protocol!$V$20,1,B4522+1),B4522)</f>
        <v>1</v>
      </c>
      <c r="C4523" s="1">
        <f>IF(C4522+1=Protocol!$V$21,0,C4522+1)</f>
        <v>1</v>
      </c>
      <c r="D4523" s="1">
        <f t="shared" si="157"/>
        <v>4</v>
      </c>
      <c r="E4523" s="1" t="str">
        <f>INDEX(Protocol[Mark],MATCH(C4523,Protocol[Step],0))</f>
        <v>1OctM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462010004</v>
      </c>
      <c r="H4523" s="134">
        <f>Systematic[[#This Row],[SampleVariableLabel]]+100*Systematic[[#This Row],[State]]</f>
        <v>462010104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462</v>
      </c>
      <c r="B4524" s="1">
        <f>IF(C4524=0,IF(B4523=Protocol!$V$20,1,B4523+1),B4523)</f>
        <v>1</v>
      </c>
      <c r="C4524" s="1">
        <f>IF(C4523+1=Protocol!$V$21,0,C4523+1)</f>
        <v>2</v>
      </c>
      <c r="D4524" s="1">
        <f t="shared" si="157"/>
        <v>5</v>
      </c>
      <c r="E4524" s="1" t="str">
        <f>INDEX(Protocol[Mark],MATCH(C4524,Protocol[Step],0))</f>
        <v>2D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462010005</v>
      </c>
      <c r="H4524" s="134">
        <f>Systematic[[#This Row],[SampleVariableLabel]]+100*Systematic[[#This Row],[State]]</f>
        <v>462010205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462</v>
      </c>
      <c r="B4525" s="1">
        <f>IF(C4525=0,IF(B4524=Protocol!$V$20,1,B4524+1),B4524)</f>
        <v>1</v>
      </c>
      <c r="C4525" s="1">
        <f>IF(C4524+1=Protocol!$V$21,0,C4524+1)</f>
        <v>3</v>
      </c>
      <c r="D4525" s="1">
        <f t="shared" si="157"/>
        <v>6</v>
      </c>
      <c r="E4525" s="1" t="str">
        <f>INDEX(Protocol[Mark],MATCH(C4525,Protocol[Step],0))</f>
        <v>2c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462010006</v>
      </c>
      <c r="H4525" s="134">
        <f>Systematic[[#This Row],[SampleVariableLabel]]+100*Systematic[[#This Row],[State]]</f>
        <v>462010306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462</v>
      </c>
      <c r="B4526" s="1">
        <f>IF(C4526=0,IF(B4525=Protocol!$V$20,1,B4525+1),B4525)</f>
        <v>1</v>
      </c>
      <c r="C4526" s="1">
        <f>IF(C4525+1=Protocol!$V$21,0,C4525+1)</f>
        <v>4</v>
      </c>
      <c r="D4526" s="1">
        <f t="shared" si="157"/>
        <v>1</v>
      </c>
      <c r="E4526" s="1" t="str">
        <f>INDEX(Protocol[Mark],MATCH(C4526,Protocol[Step],0))</f>
        <v>3P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462010001</v>
      </c>
      <c r="H4526" s="134">
        <f>Systematic[[#This Row],[SampleVariableLabel]]+100*Systematic[[#This Row],[State]]</f>
        <v>462010401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462</v>
      </c>
      <c r="B4527" s="1">
        <f>IF(C4527=0,IF(B4526=Protocol!$V$20,1,B4526+1),B4526)</f>
        <v>1</v>
      </c>
      <c r="C4527" s="1">
        <f>IF(C4526+1=Protocol!$V$21,0,C4526+1)</f>
        <v>5</v>
      </c>
      <c r="D4527" s="1">
        <f t="shared" si="157"/>
        <v>2</v>
      </c>
      <c r="E4527" s="1" t="str">
        <f>INDEX(Protocol[Mark],MATCH(C4527,Protocol[Step],0))</f>
        <v>4S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462010002</v>
      </c>
      <c r="H4527" s="134">
        <f>Systematic[[#This Row],[SampleVariableLabel]]+100*Systematic[[#This Row],[State]]</f>
        <v>462010502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462</v>
      </c>
      <c r="B4528" s="1">
        <f>IF(C4528=0,IF(B4527=Protocol!$V$20,1,B4527+1),B4527)</f>
        <v>1</v>
      </c>
      <c r="C4528" s="1">
        <f>IF(C4527+1=Protocol!$V$21,0,C4527+1)</f>
        <v>6</v>
      </c>
      <c r="D4528" s="1">
        <f t="shared" si="157"/>
        <v>3</v>
      </c>
      <c r="E4528" s="1" t="str">
        <f>INDEX(Protocol[Mark],MATCH(C4528,Protocol[Step],0))</f>
        <v>5U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462010003</v>
      </c>
      <c r="H4528" s="134">
        <f>Systematic[[#This Row],[SampleVariableLabel]]+100*Systematic[[#This Row],[State]]</f>
        <v>462010603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462</v>
      </c>
      <c r="B4529" s="1">
        <f>IF(C4529=0,IF(B4528=Protocol!$V$20,1,B4528+1),B4528)</f>
        <v>1</v>
      </c>
      <c r="C4529" s="1">
        <f>IF(C4528+1=Protocol!$V$21,0,C4528+1)</f>
        <v>7</v>
      </c>
      <c r="D4529" s="1">
        <f t="shared" si="157"/>
        <v>4</v>
      </c>
      <c r="E4529" s="1" t="str">
        <f>INDEX(Protocol[Mark],MATCH(C4529,Protocol[Step],0))</f>
        <v>6Rot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462010004</v>
      </c>
      <c r="H4529" s="134">
        <f>Systematic[[#This Row],[SampleVariableLabel]]+100*Systematic[[#This Row],[State]]</f>
        <v>462010704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463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1pfi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463010005</v>
      </c>
      <c r="H4530" s="134">
        <f>Systematic[[#This Row],[SampleVariableLabel]]+100*Systematic[[#This Row],[State]]</f>
        <v>463010005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463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1OctM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463010006</v>
      </c>
      <c r="H4531" s="134">
        <f>Systematic[[#This Row],[SampleVariableLabel]]+100*Systematic[[#This Row],[State]]</f>
        <v>463010106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463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463010001</v>
      </c>
      <c r="H4532" s="134">
        <f>Systematic[[#This Row],[SampleVariableLabel]]+100*Systematic[[#This Row],[State]]</f>
        <v>463010201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463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2c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463010002</v>
      </c>
      <c r="H4533" s="134">
        <f>Systematic[[#This Row],[SampleVariableLabel]]+100*Systematic[[#This Row],[State]]</f>
        <v>463010302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463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3P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463010003</v>
      </c>
      <c r="H4534" s="134">
        <f>Systematic[[#This Row],[SampleVariableLabel]]+100*Systematic[[#This Row],[State]]</f>
        <v>463010403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463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4S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463010004</v>
      </c>
      <c r="H4535" s="134">
        <f>Systematic[[#This Row],[SampleVariableLabel]]+100*Systematic[[#This Row],[State]]</f>
        <v>463010504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463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5U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463010005</v>
      </c>
      <c r="H4536" s="134">
        <f>Systematic[[#This Row],[SampleVariableLabel]]+100*Systematic[[#This Row],[State]]</f>
        <v>463010605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463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6Rot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463010006</v>
      </c>
      <c r="H4537" s="134">
        <f>Systematic[[#This Row],[SampleVariableLabel]]+100*Systematic[[#This Row],[State]]</f>
        <v>463010706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464</v>
      </c>
      <c r="B4538" s="1">
        <f>IF(C4538=0,IF(B4537=Protocol!$V$20,1,B4537+1),B4537)</f>
        <v>1</v>
      </c>
      <c r="C4538" s="1">
        <f>IF(C4537+1=Protocol!$V$21,0,C4537+1)</f>
        <v>0</v>
      </c>
      <c r="D4538" s="1">
        <f t="shared" si="157"/>
        <v>1</v>
      </c>
      <c r="E4538" s="1" t="str">
        <f>INDEX(Protocol[Mark],MATCH(C4538,Protocol[Step],0))</f>
        <v>1pfi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464010001</v>
      </c>
      <c r="H4538" s="134">
        <f>Systematic[[#This Row],[SampleVariableLabel]]+100*Systematic[[#This Row],[State]]</f>
        <v>464010001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464</v>
      </c>
      <c r="B4539" s="1">
        <f>IF(C4539=0,IF(B4538=Protocol!$V$20,1,B4538+1),B4538)</f>
        <v>1</v>
      </c>
      <c r="C4539" s="1">
        <f>IF(C4538+1=Protocol!$V$21,0,C4538+1)</f>
        <v>1</v>
      </c>
      <c r="D4539" s="1">
        <f t="shared" si="157"/>
        <v>2</v>
      </c>
      <c r="E4539" s="1" t="str">
        <f>INDEX(Protocol[Mark],MATCH(C4539,Protocol[Step],0))</f>
        <v>1OctM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464010002</v>
      </c>
      <c r="H4539" s="134">
        <f>Systematic[[#This Row],[SampleVariableLabel]]+100*Systematic[[#This Row],[State]]</f>
        <v>464010102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464</v>
      </c>
      <c r="B4540" s="1">
        <f>IF(C4540=0,IF(B4539=Protocol!$V$20,1,B4539+1),B4539)</f>
        <v>1</v>
      </c>
      <c r="C4540" s="1">
        <f>IF(C4539+1=Protocol!$V$21,0,C4539+1)</f>
        <v>2</v>
      </c>
      <c r="D4540" s="1">
        <f t="shared" si="157"/>
        <v>3</v>
      </c>
      <c r="E4540" s="1" t="str">
        <f>INDEX(Protocol[Mark],MATCH(C4540,Protocol[Step],0))</f>
        <v>2D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464010003</v>
      </c>
      <c r="H4540" s="134">
        <f>Systematic[[#This Row],[SampleVariableLabel]]+100*Systematic[[#This Row],[State]]</f>
        <v>464010203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464</v>
      </c>
      <c r="B4541" s="1">
        <f>IF(C4541=0,IF(B4540=Protocol!$V$20,1,B4540+1),B4540)</f>
        <v>1</v>
      </c>
      <c r="C4541" s="1">
        <f>IF(C4540+1=Protocol!$V$21,0,C4540+1)</f>
        <v>3</v>
      </c>
      <c r="D4541" s="1">
        <f t="shared" si="157"/>
        <v>4</v>
      </c>
      <c r="E4541" s="1" t="str">
        <f>INDEX(Protocol[Mark],MATCH(C4541,Protocol[Step],0))</f>
        <v>2c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464010004</v>
      </c>
      <c r="H4541" s="134">
        <f>Systematic[[#This Row],[SampleVariableLabel]]+100*Systematic[[#This Row],[State]]</f>
        <v>464010304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464</v>
      </c>
      <c r="B4542" s="1">
        <f>IF(C4542=0,IF(B4541=Protocol!$V$20,1,B4541+1),B4541)</f>
        <v>1</v>
      </c>
      <c r="C4542" s="1">
        <f>IF(C4541+1=Protocol!$V$21,0,C4541+1)</f>
        <v>4</v>
      </c>
      <c r="D4542" s="1">
        <f t="shared" si="157"/>
        <v>5</v>
      </c>
      <c r="E4542" s="1" t="str">
        <f>INDEX(Protocol[Mark],MATCH(C4542,Protocol[Step],0))</f>
        <v>3P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464010005</v>
      </c>
      <c r="H4542" s="134">
        <f>Systematic[[#This Row],[SampleVariableLabel]]+100*Systematic[[#This Row],[State]]</f>
        <v>464010405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464</v>
      </c>
      <c r="B4543" s="1">
        <f>IF(C4543=0,IF(B4542=Protocol!$V$20,1,B4542+1),B4542)</f>
        <v>1</v>
      </c>
      <c r="C4543" s="1">
        <f>IF(C4542+1=Protocol!$V$21,0,C4542+1)</f>
        <v>5</v>
      </c>
      <c r="D4543" s="1">
        <f t="shared" si="157"/>
        <v>6</v>
      </c>
      <c r="E4543" s="1" t="str">
        <f>INDEX(Protocol[Mark],MATCH(C4543,Protocol[Step],0))</f>
        <v>4S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464010006</v>
      </c>
      <c r="H4543" s="134">
        <f>Systematic[[#This Row],[SampleVariableLabel]]+100*Systematic[[#This Row],[State]]</f>
        <v>464010506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464</v>
      </c>
      <c r="B4544" s="1">
        <f>IF(C4544=0,IF(B4543=Protocol!$V$20,1,B4543+1),B4543)</f>
        <v>1</v>
      </c>
      <c r="C4544" s="1">
        <f>IF(C4543+1=Protocol!$V$21,0,C4543+1)</f>
        <v>6</v>
      </c>
      <c r="D4544" s="1">
        <f t="shared" si="157"/>
        <v>1</v>
      </c>
      <c r="E4544" s="1" t="str">
        <f>INDEX(Protocol[Mark],MATCH(C4544,Protocol[Step],0))</f>
        <v>5U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464010001</v>
      </c>
      <c r="H4544" s="134">
        <f>Systematic[[#This Row],[SampleVariableLabel]]+100*Systematic[[#This Row],[State]]</f>
        <v>464010601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464</v>
      </c>
      <c r="B4545" s="1">
        <f>IF(C4545=0,IF(B4544=Protocol!$V$20,1,B4544+1),B4544)</f>
        <v>1</v>
      </c>
      <c r="C4545" s="1">
        <f>IF(C4544+1=Protocol!$V$21,0,C4544+1)</f>
        <v>7</v>
      </c>
      <c r="D4545" s="1">
        <f t="shared" si="157"/>
        <v>2</v>
      </c>
      <c r="E4545" s="1" t="str">
        <f>INDEX(Protocol[Mark],MATCH(C4545,Protocol[Step],0))</f>
        <v>6Rot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464010002</v>
      </c>
      <c r="H4545" s="134">
        <f>Systematic[[#This Row],[SampleVariableLabel]]+100*Systematic[[#This Row],[State]]</f>
        <v>464010702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465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1pfi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465010003</v>
      </c>
      <c r="H4546" s="134">
        <f>Systematic[[#This Row],[SampleVariableLabel]]+100*Systematic[[#This Row],[State]]</f>
        <v>465010003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465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1OctM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465010004</v>
      </c>
      <c r="H4547" s="134">
        <f>Systematic[[#This Row],[SampleVariableLabel]]+100*Systematic[[#This Row],[State]]</f>
        <v>465010104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465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2D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465010005</v>
      </c>
      <c r="H4548" s="134">
        <f>Systematic[[#This Row],[SampleVariableLabel]]+100*Systematic[[#This Row],[State]]</f>
        <v>465010205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465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2c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465010006</v>
      </c>
      <c r="H4549" s="134">
        <f>Systematic[[#This Row],[SampleVariableLabel]]+100*Systematic[[#This Row],[State]]</f>
        <v>465010306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465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3P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465010001</v>
      </c>
      <c r="H4550" s="134">
        <f>Systematic[[#This Row],[SampleVariableLabel]]+100*Systematic[[#This Row],[State]]</f>
        <v>465010401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465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4S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465010002</v>
      </c>
      <c r="H4551" s="134">
        <f>Systematic[[#This Row],[SampleVariableLabel]]+100*Systematic[[#This Row],[State]]</f>
        <v>465010502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465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5U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465010003</v>
      </c>
      <c r="H4552" s="134">
        <f>Systematic[[#This Row],[SampleVariableLabel]]+100*Systematic[[#This Row],[State]]</f>
        <v>465010603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465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6Rot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465010004</v>
      </c>
      <c r="H4553" s="134">
        <f>Systematic[[#This Row],[SampleVariableLabel]]+100*Systematic[[#This Row],[State]]</f>
        <v>465010704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466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1pfi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466010005</v>
      </c>
      <c r="H4554" s="134">
        <f>Systematic[[#This Row],[SampleVariableLabel]]+100*Systematic[[#This Row],[State]]</f>
        <v>466010005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466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1OctM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466010006</v>
      </c>
      <c r="H4555" s="134">
        <f>Systematic[[#This Row],[SampleVariableLabel]]+100*Systematic[[#This Row],[State]]</f>
        <v>466010106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466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2D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466010001</v>
      </c>
      <c r="H4556" s="134">
        <f>Systematic[[#This Row],[SampleVariableLabel]]+100*Systematic[[#This Row],[State]]</f>
        <v>466010201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466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2c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466010002</v>
      </c>
      <c r="H4557" s="134">
        <f>Systematic[[#This Row],[SampleVariableLabel]]+100*Systematic[[#This Row],[State]]</f>
        <v>466010302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466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3P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466010003</v>
      </c>
      <c r="H4558" s="134">
        <f>Systematic[[#This Row],[SampleVariableLabel]]+100*Systematic[[#This Row],[State]]</f>
        <v>466010403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466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4S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466010004</v>
      </c>
      <c r="H4559" s="134">
        <f>Systematic[[#This Row],[SampleVariableLabel]]+100*Systematic[[#This Row],[State]]</f>
        <v>466010504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466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5U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466010005</v>
      </c>
      <c r="H4560" s="134">
        <f>Systematic[[#This Row],[SampleVariableLabel]]+100*Systematic[[#This Row],[State]]</f>
        <v>466010605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466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6Rot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466010006</v>
      </c>
      <c r="H4561" s="134">
        <f>Systematic[[#This Row],[SampleVariableLabel]]+100*Systematic[[#This Row],[State]]</f>
        <v>466010706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467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1pfi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467010001</v>
      </c>
      <c r="H4562" s="134">
        <f>Systematic[[#This Row],[SampleVariableLabel]]+100*Systematic[[#This Row],[State]]</f>
        <v>467010001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467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1OctM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467010002</v>
      </c>
      <c r="H4563" s="134">
        <f>Systematic[[#This Row],[SampleVariableLabel]]+100*Systematic[[#This Row],[State]]</f>
        <v>467010102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467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2D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467010003</v>
      </c>
      <c r="H4564" s="134">
        <f>Systematic[[#This Row],[SampleVariableLabel]]+100*Systematic[[#This Row],[State]]</f>
        <v>467010203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467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2c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467010004</v>
      </c>
      <c r="H4565" s="134">
        <f>Systematic[[#This Row],[SampleVariableLabel]]+100*Systematic[[#This Row],[State]]</f>
        <v>467010304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467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3P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467010005</v>
      </c>
      <c r="H4566" s="134">
        <f>Systematic[[#This Row],[SampleVariableLabel]]+100*Systematic[[#This Row],[State]]</f>
        <v>467010405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467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4S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467010006</v>
      </c>
      <c r="H4567" s="134">
        <f>Systematic[[#This Row],[SampleVariableLabel]]+100*Systematic[[#This Row],[State]]</f>
        <v>467010506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467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5U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467010001</v>
      </c>
      <c r="H4568" s="134">
        <f>Systematic[[#This Row],[SampleVariableLabel]]+100*Systematic[[#This Row],[State]]</f>
        <v>467010601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467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6Rot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467010002</v>
      </c>
      <c r="H4569" s="134">
        <f>Systematic[[#This Row],[SampleVariableLabel]]+100*Systematic[[#This Row],[State]]</f>
        <v>467010702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468</v>
      </c>
      <c r="B4570" s="1">
        <f>IF(C4570=0,IF(B4569=Protocol!$V$20,1,B4569+1),B4569)</f>
        <v>1</v>
      </c>
      <c r="C4570" s="1">
        <f>IF(C4569+1=Protocol!$V$21,0,C4569+1)</f>
        <v>0</v>
      </c>
      <c r="D4570" s="1">
        <f t="shared" si="159"/>
        <v>3</v>
      </c>
      <c r="E4570" s="1" t="str">
        <f>INDEX(Protocol[Mark],MATCH(C4570,Protocol[Step],0))</f>
        <v>1pfi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468010003</v>
      </c>
      <c r="H4570" s="134">
        <f>Systematic[[#This Row],[SampleVariableLabel]]+100*Systematic[[#This Row],[State]]</f>
        <v>468010003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468</v>
      </c>
      <c r="B4571" s="1">
        <f>IF(C4571=0,IF(B4570=Protocol!$V$20,1,B4570+1),B4570)</f>
        <v>1</v>
      </c>
      <c r="C4571" s="1">
        <f>IF(C4570+1=Protocol!$V$21,0,C4570+1)</f>
        <v>1</v>
      </c>
      <c r="D4571" s="1">
        <f t="shared" si="159"/>
        <v>4</v>
      </c>
      <c r="E4571" s="1" t="str">
        <f>INDEX(Protocol[Mark],MATCH(C4571,Protocol[Step],0))</f>
        <v>1OctM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468010004</v>
      </c>
      <c r="H4571" s="134">
        <f>Systematic[[#This Row],[SampleVariableLabel]]+100*Systematic[[#This Row],[State]]</f>
        <v>468010104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468</v>
      </c>
      <c r="B4572" s="1">
        <f>IF(C4572=0,IF(B4571=Protocol!$V$20,1,B4571+1),B4571)</f>
        <v>1</v>
      </c>
      <c r="C4572" s="1">
        <f>IF(C4571+1=Protocol!$V$21,0,C4571+1)</f>
        <v>2</v>
      </c>
      <c r="D4572" s="1">
        <f t="shared" si="159"/>
        <v>5</v>
      </c>
      <c r="E4572" s="1" t="str">
        <f>INDEX(Protocol[Mark],MATCH(C4572,Protocol[Step],0))</f>
        <v>2D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468010005</v>
      </c>
      <c r="H4572" s="134">
        <f>Systematic[[#This Row],[SampleVariableLabel]]+100*Systematic[[#This Row],[State]]</f>
        <v>468010205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468</v>
      </c>
      <c r="B4573" s="1">
        <f>IF(C4573=0,IF(B4572=Protocol!$V$20,1,B4572+1),B4572)</f>
        <v>1</v>
      </c>
      <c r="C4573" s="1">
        <f>IF(C4572+1=Protocol!$V$21,0,C4572+1)</f>
        <v>3</v>
      </c>
      <c r="D4573" s="1">
        <f t="shared" si="159"/>
        <v>6</v>
      </c>
      <c r="E4573" s="1" t="str">
        <f>INDEX(Protocol[Mark],MATCH(C4573,Protocol[Step],0))</f>
        <v>2c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468010006</v>
      </c>
      <c r="H4573" s="134">
        <f>Systematic[[#This Row],[SampleVariableLabel]]+100*Systematic[[#This Row],[State]]</f>
        <v>468010306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468</v>
      </c>
      <c r="B4574" s="1">
        <f>IF(C4574=0,IF(B4573=Protocol!$V$20,1,B4573+1),B4573)</f>
        <v>1</v>
      </c>
      <c r="C4574" s="1">
        <f>IF(C4573+1=Protocol!$V$21,0,C4573+1)</f>
        <v>4</v>
      </c>
      <c r="D4574" s="1">
        <f t="shared" si="159"/>
        <v>1</v>
      </c>
      <c r="E4574" s="1" t="str">
        <f>INDEX(Protocol[Mark],MATCH(C4574,Protocol[Step],0))</f>
        <v>3P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468010001</v>
      </c>
      <c r="H4574" s="134">
        <f>Systematic[[#This Row],[SampleVariableLabel]]+100*Systematic[[#This Row],[State]]</f>
        <v>468010401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468</v>
      </c>
      <c r="B4575" s="1">
        <f>IF(C4575=0,IF(B4574=Protocol!$V$20,1,B4574+1),B4574)</f>
        <v>1</v>
      </c>
      <c r="C4575" s="1">
        <f>IF(C4574+1=Protocol!$V$21,0,C4574+1)</f>
        <v>5</v>
      </c>
      <c r="D4575" s="1">
        <f t="shared" si="159"/>
        <v>2</v>
      </c>
      <c r="E4575" s="1" t="str">
        <f>INDEX(Protocol[Mark],MATCH(C4575,Protocol[Step],0))</f>
        <v>4S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468010002</v>
      </c>
      <c r="H4575" s="134">
        <f>Systematic[[#This Row],[SampleVariableLabel]]+100*Systematic[[#This Row],[State]]</f>
        <v>468010502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468</v>
      </c>
      <c r="B4576" s="1">
        <f>IF(C4576=0,IF(B4575=Protocol!$V$20,1,B4575+1),B4575)</f>
        <v>1</v>
      </c>
      <c r="C4576" s="1">
        <f>IF(C4575+1=Protocol!$V$21,0,C4575+1)</f>
        <v>6</v>
      </c>
      <c r="D4576" s="1">
        <f t="shared" si="159"/>
        <v>3</v>
      </c>
      <c r="E4576" s="1" t="str">
        <f>INDEX(Protocol[Mark],MATCH(C4576,Protocol[Step],0))</f>
        <v>5U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468010003</v>
      </c>
      <c r="H4576" s="134">
        <f>Systematic[[#This Row],[SampleVariableLabel]]+100*Systematic[[#This Row],[State]]</f>
        <v>468010603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468</v>
      </c>
      <c r="B4577" s="1">
        <f>IF(C4577=0,IF(B4576=Protocol!$V$20,1,B4576+1),B4576)</f>
        <v>1</v>
      </c>
      <c r="C4577" s="1">
        <f>IF(C4576+1=Protocol!$V$21,0,C4576+1)</f>
        <v>7</v>
      </c>
      <c r="D4577" s="1">
        <f t="shared" si="159"/>
        <v>4</v>
      </c>
      <c r="E4577" s="1" t="str">
        <f>INDEX(Protocol[Mark],MATCH(C4577,Protocol[Step],0))</f>
        <v>6Rot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468010004</v>
      </c>
      <c r="H4577" s="134">
        <f>Systematic[[#This Row],[SampleVariableLabel]]+100*Systematic[[#This Row],[State]]</f>
        <v>468010704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469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1pfi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469010005</v>
      </c>
      <c r="H4578" s="134">
        <f>Systematic[[#This Row],[SampleVariableLabel]]+100*Systematic[[#This Row],[State]]</f>
        <v>469010005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469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1OctM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469010006</v>
      </c>
      <c r="H4579" s="134">
        <f>Systematic[[#This Row],[SampleVariableLabel]]+100*Systematic[[#This Row],[State]]</f>
        <v>469010106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469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469010001</v>
      </c>
      <c r="H4580" s="134">
        <f>Systematic[[#This Row],[SampleVariableLabel]]+100*Systematic[[#This Row],[State]]</f>
        <v>469010201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469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469010002</v>
      </c>
      <c r="H4581" s="134">
        <f>Systematic[[#This Row],[SampleVariableLabel]]+100*Systematic[[#This Row],[State]]</f>
        <v>469010302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469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469010003</v>
      </c>
      <c r="H4582" s="134">
        <f>Systematic[[#This Row],[SampleVariableLabel]]+100*Systematic[[#This Row],[State]]</f>
        <v>469010403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469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4S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469010004</v>
      </c>
      <c r="H4583" s="134">
        <f>Systematic[[#This Row],[SampleVariableLabel]]+100*Systematic[[#This Row],[State]]</f>
        <v>469010504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469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5U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469010005</v>
      </c>
      <c r="H4584" s="134">
        <f>Systematic[[#This Row],[SampleVariableLabel]]+100*Systematic[[#This Row],[State]]</f>
        <v>469010605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469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6Rot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469010006</v>
      </c>
      <c r="H4585" s="134">
        <f>Systematic[[#This Row],[SampleVariableLabel]]+100*Systematic[[#This Row],[State]]</f>
        <v>469010706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470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1pfi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470010001</v>
      </c>
      <c r="H4586" s="134">
        <f>Systematic[[#This Row],[SampleVariableLabel]]+100*Systematic[[#This Row],[State]]</f>
        <v>470010001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470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1OctM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470010002</v>
      </c>
      <c r="H4587" s="134">
        <f>Systematic[[#This Row],[SampleVariableLabel]]+100*Systematic[[#This Row],[State]]</f>
        <v>470010102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470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2D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470010003</v>
      </c>
      <c r="H4588" s="134">
        <f>Systematic[[#This Row],[SampleVariableLabel]]+100*Systematic[[#This Row],[State]]</f>
        <v>470010203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470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2c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470010004</v>
      </c>
      <c r="H4589" s="134">
        <f>Systematic[[#This Row],[SampleVariableLabel]]+100*Systematic[[#This Row],[State]]</f>
        <v>470010304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470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3P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470010005</v>
      </c>
      <c r="H4590" s="134">
        <f>Systematic[[#This Row],[SampleVariableLabel]]+100*Systematic[[#This Row],[State]]</f>
        <v>470010405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470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4S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470010006</v>
      </c>
      <c r="H4591" s="134">
        <f>Systematic[[#This Row],[SampleVariableLabel]]+100*Systematic[[#This Row],[State]]</f>
        <v>470010506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470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5U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470010001</v>
      </c>
      <c r="H4592" s="134">
        <f>Systematic[[#This Row],[SampleVariableLabel]]+100*Systematic[[#This Row],[State]]</f>
        <v>470010601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470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6Rot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470010002</v>
      </c>
      <c r="H4593" s="134">
        <f>Systematic[[#This Row],[SampleVariableLabel]]+100*Systematic[[#This Row],[State]]</f>
        <v>470010702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471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1pfi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471010003</v>
      </c>
      <c r="H4594" s="134">
        <f>Systematic[[#This Row],[SampleVariableLabel]]+100*Systematic[[#This Row],[State]]</f>
        <v>471010003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471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1OctM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471010004</v>
      </c>
      <c r="H4595" s="134">
        <f>Systematic[[#This Row],[SampleVariableLabel]]+100*Systematic[[#This Row],[State]]</f>
        <v>471010104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471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2D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471010005</v>
      </c>
      <c r="H4596" s="134">
        <f>Systematic[[#This Row],[SampleVariableLabel]]+100*Systematic[[#This Row],[State]]</f>
        <v>471010205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471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2c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471010006</v>
      </c>
      <c r="H4597" s="134">
        <f>Systematic[[#This Row],[SampleVariableLabel]]+100*Systematic[[#This Row],[State]]</f>
        <v>471010306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471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3P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471010001</v>
      </c>
      <c r="H4598" s="134">
        <f>Systematic[[#This Row],[SampleVariableLabel]]+100*Systematic[[#This Row],[State]]</f>
        <v>471010401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471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4S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471010002</v>
      </c>
      <c r="H4599" s="134">
        <f>Systematic[[#This Row],[SampleVariableLabel]]+100*Systematic[[#This Row],[State]]</f>
        <v>471010502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471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5U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471010003</v>
      </c>
      <c r="H4600" s="134">
        <f>Systematic[[#This Row],[SampleVariableLabel]]+100*Systematic[[#This Row],[State]]</f>
        <v>471010603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471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6Rot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471010004</v>
      </c>
      <c r="H4601" s="134">
        <f>Systematic[[#This Row],[SampleVariableLabel]]+100*Systematic[[#This Row],[State]]</f>
        <v>471010704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472</v>
      </c>
      <c r="B4602" s="1">
        <f>IF(C4602=0,IF(B4601=Protocol!$V$20,1,B4601+1),B4601)</f>
        <v>1</v>
      </c>
      <c r="C4602" s="1">
        <f>IF(C4601+1=Protocol!$V$21,0,C4601+1)</f>
        <v>0</v>
      </c>
      <c r="D4602" s="1">
        <f t="shared" si="159"/>
        <v>5</v>
      </c>
      <c r="E4602" s="1" t="str">
        <f>INDEX(Protocol[Mark],MATCH(C4602,Protocol[Step],0))</f>
        <v>1pfi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472010005</v>
      </c>
      <c r="H4602" s="134">
        <f>Systematic[[#This Row],[SampleVariableLabel]]+100*Systematic[[#This Row],[State]]</f>
        <v>472010005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472</v>
      </c>
      <c r="B4603" s="1">
        <f>IF(C4603=0,IF(B4602=Protocol!$V$20,1,B4602+1),B4602)</f>
        <v>1</v>
      </c>
      <c r="C4603" s="1">
        <f>IF(C4602+1=Protocol!$V$21,0,C4602+1)</f>
        <v>1</v>
      </c>
      <c r="D4603" s="1">
        <f t="shared" si="159"/>
        <v>6</v>
      </c>
      <c r="E4603" s="1" t="str">
        <f>INDEX(Protocol[Mark],MATCH(C4603,Protocol[Step],0))</f>
        <v>1OctM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472010006</v>
      </c>
      <c r="H4603" s="134">
        <f>Systematic[[#This Row],[SampleVariableLabel]]+100*Systematic[[#This Row],[State]]</f>
        <v>472010106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472</v>
      </c>
      <c r="B4604" s="1">
        <f>IF(C4604=0,IF(B4603=Protocol!$V$20,1,B4603+1),B4603)</f>
        <v>1</v>
      </c>
      <c r="C4604" s="1">
        <f>IF(C4603+1=Protocol!$V$21,0,C4603+1)</f>
        <v>2</v>
      </c>
      <c r="D4604" s="1">
        <f t="shared" si="159"/>
        <v>1</v>
      </c>
      <c r="E4604" s="1" t="str">
        <f>INDEX(Protocol[Mark],MATCH(C4604,Protocol[Step],0))</f>
        <v>2D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472010001</v>
      </c>
      <c r="H4604" s="134">
        <f>Systematic[[#This Row],[SampleVariableLabel]]+100*Systematic[[#This Row],[State]]</f>
        <v>472010201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472</v>
      </c>
      <c r="B4605" s="1">
        <f>IF(C4605=0,IF(B4604=Protocol!$V$20,1,B4604+1),B4604)</f>
        <v>1</v>
      </c>
      <c r="C4605" s="1">
        <f>IF(C4604+1=Protocol!$V$21,0,C4604+1)</f>
        <v>3</v>
      </c>
      <c r="D4605" s="1">
        <f t="shared" si="159"/>
        <v>2</v>
      </c>
      <c r="E4605" s="1" t="str">
        <f>INDEX(Protocol[Mark],MATCH(C4605,Protocol[Step],0))</f>
        <v>2c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472010002</v>
      </c>
      <c r="H4605" s="134">
        <f>Systematic[[#This Row],[SampleVariableLabel]]+100*Systematic[[#This Row],[State]]</f>
        <v>472010302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472</v>
      </c>
      <c r="B4606" s="1">
        <f>IF(C4606=0,IF(B4605=Protocol!$V$20,1,B4605+1),B4605)</f>
        <v>1</v>
      </c>
      <c r="C4606" s="1">
        <f>IF(C4605+1=Protocol!$V$21,0,C4605+1)</f>
        <v>4</v>
      </c>
      <c r="D4606" s="1">
        <f t="shared" si="159"/>
        <v>3</v>
      </c>
      <c r="E4606" s="1" t="str">
        <f>INDEX(Protocol[Mark],MATCH(C4606,Protocol[Step],0))</f>
        <v>3P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472010003</v>
      </c>
      <c r="H4606" s="134">
        <f>Systematic[[#This Row],[SampleVariableLabel]]+100*Systematic[[#This Row],[State]]</f>
        <v>472010403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472</v>
      </c>
      <c r="B4607" s="1">
        <f>IF(C4607=0,IF(B4606=Protocol!$V$20,1,B4606+1),B4606)</f>
        <v>1</v>
      </c>
      <c r="C4607" s="1">
        <f>IF(C4606+1=Protocol!$V$21,0,C4606+1)</f>
        <v>5</v>
      </c>
      <c r="D4607" s="1">
        <f t="shared" si="159"/>
        <v>4</v>
      </c>
      <c r="E4607" s="1" t="str">
        <f>INDEX(Protocol[Mark],MATCH(C4607,Protocol[Step],0))</f>
        <v>4S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472010004</v>
      </c>
      <c r="H4607" s="134">
        <f>Systematic[[#This Row],[SampleVariableLabel]]+100*Systematic[[#This Row],[State]]</f>
        <v>472010504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472</v>
      </c>
      <c r="B4608" s="1">
        <f>IF(C4608=0,IF(B4607=Protocol!$V$20,1,B4607+1),B4607)</f>
        <v>1</v>
      </c>
      <c r="C4608" s="1">
        <f>IF(C4607+1=Protocol!$V$21,0,C4607+1)</f>
        <v>6</v>
      </c>
      <c r="D4608" s="1">
        <f t="shared" si="159"/>
        <v>5</v>
      </c>
      <c r="E4608" s="1" t="str">
        <f>INDEX(Protocol[Mark],MATCH(C4608,Protocol[Step],0))</f>
        <v>5U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472010005</v>
      </c>
      <c r="H4608" s="134">
        <f>Systematic[[#This Row],[SampleVariableLabel]]+100*Systematic[[#This Row],[State]]</f>
        <v>472010605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472</v>
      </c>
      <c r="B4609" s="1">
        <f>IF(C4609=0,IF(B4608=Protocol!$V$20,1,B4608+1),B4608)</f>
        <v>1</v>
      </c>
      <c r="C4609" s="1">
        <f>IF(C4608+1=Protocol!$V$21,0,C4608+1)</f>
        <v>7</v>
      </c>
      <c r="D4609" s="1">
        <f t="shared" si="159"/>
        <v>6</v>
      </c>
      <c r="E4609" s="1" t="str">
        <f>INDEX(Protocol[Mark],MATCH(C4609,Protocol[Step],0))</f>
        <v>6Rot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472010006</v>
      </c>
      <c r="H4609" s="134">
        <f>Systematic[[#This Row],[SampleVariableLabel]]+100*Systematic[[#This Row],[State]]</f>
        <v>472010706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473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1pfi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473010001</v>
      </c>
      <c r="H4610" s="134">
        <f>Systematic[[#This Row],[SampleVariableLabel]]+100*Systematic[[#This Row],[State]]</f>
        <v>473010001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473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1OctM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473010002</v>
      </c>
      <c r="H4611" s="134">
        <f>Systematic[[#This Row],[SampleVariableLabel]]+100*Systematic[[#This Row],[State]]</f>
        <v>473010102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473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2D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473010003</v>
      </c>
      <c r="H4612" s="134">
        <f>Systematic[[#This Row],[SampleVariableLabel]]+100*Systematic[[#This Row],[State]]</f>
        <v>473010203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473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2c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473010004</v>
      </c>
      <c r="H4613" s="134">
        <f>Systematic[[#This Row],[SampleVariableLabel]]+100*Systematic[[#This Row],[State]]</f>
        <v>473010304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473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3P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473010005</v>
      </c>
      <c r="H4614" s="134">
        <f>Systematic[[#This Row],[SampleVariableLabel]]+100*Systematic[[#This Row],[State]]</f>
        <v>473010405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473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4S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473010006</v>
      </c>
      <c r="H4615" s="134">
        <f>Systematic[[#This Row],[SampleVariableLabel]]+100*Systematic[[#This Row],[State]]</f>
        <v>473010506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473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5U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473010001</v>
      </c>
      <c r="H4616" s="134">
        <f>Systematic[[#This Row],[SampleVariableLabel]]+100*Systematic[[#This Row],[State]]</f>
        <v>473010601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473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6Rot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473010002</v>
      </c>
      <c r="H4617" s="134">
        <f>Systematic[[#This Row],[SampleVariableLabel]]+100*Systematic[[#This Row],[State]]</f>
        <v>473010702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474</v>
      </c>
      <c r="B4618" s="1">
        <f>IF(C4618=0,IF(B4617=Protocol!$V$20,1,B4617+1),B4617)</f>
        <v>1</v>
      </c>
      <c r="C4618" s="1">
        <f>IF(C4617+1=Protocol!$V$21,0,C4617+1)</f>
        <v>0</v>
      </c>
      <c r="D4618" s="1">
        <f t="shared" si="161"/>
        <v>3</v>
      </c>
      <c r="E4618" s="1" t="str">
        <f>INDEX(Protocol[Mark],MATCH(C4618,Protocol[Step],0))</f>
        <v>1pfi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474010003</v>
      </c>
      <c r="H4618" s="134">
        <f>Systematic[[#This Row],[SampleVariableLabel]]+100*Systematic[[#This Row],[State]]</f>
        <v>474010003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474</v>
      </c>
      <c r="B4619" s="1">
        <f>IF(C4619=0,IF(B4618=Protocol!$V$20,1,B4618+1),B4618)</f>
        <v>1</v>
      </c>
      <c r="C4619" s="1">
        <f>IF(C4618+1=Protocol!$V$21,0,C4618+1)</f>
        <v>1</v>
      </c>
      <c r="D4619" s="1">
        <f t="shared" si="161"/>
        <v>4</v>
      </c>
      <c r="E4619" s="1" t="str">
        <f>INDEX(Protocol[Mark],MATCH(C4619,Protocol[Step],0))</f>
        <v>1OctM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474010004</v>
      </c>
      <c r="H4619" s="134">
        <f>Systematic[[#This Row],[SampleVariableLabel]]+100*Systematic[[#This Row],[State]]</f>
        <v>474010104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474</v>
      </c>
      <c r="B4620" s="1">
        <f>IF(C4620=0,IF(B4619=Protocol!$V$20,1,B4619+1),B4619)</f>
        <v>1</v>
      </c>
      <c r="C4620" s="1">
        <f>IF(C4619+1=Protocol!$V$21,0,C4619+1)</f>
        <v>2</v>
      </c>
      <c r="D4620" s="1">
        <f t="shared" si="161"/>
        <v>5</v>
      </c>
      <c r="E4620" s="1" t="str">
        <f>INDEX(Protocol[Mark],MATCH(C4620,Protocol[Step],0))</f>
        <v>2D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474010005</v>
      </c>
      <c r="H4620" s="134">
        <f>Systematic[[#This Row],[SampleVariableLabel]]+100*Systematic[[#This Row],[State]]</f>
        <v>474010205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474</v>
      </c>
      <c r="B4621" s="1">
        <f>IF(C4621=0,IF(B4620=Protocol!$V$20,1,B4620+1),B4620)</f>
        <v>1</v>
      </c>
      <c r="C4621" s="1">
        <f>IF(C4620+1=Protocol!$V$21,0,C4620+1)</f>
        <v>3</v>
      </c>
      <c r="D4621" s="1">
        <f t="shared" si="161"/>
        <v>6</v>
      </c>
      <c r="E4621" s="1" t="str">
        <f>INDEX(Protocol[Mark],MATCH(C4621,Protocol[Step],0))</f>
        <v>2c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474010006</v>
      </c>
      <c r="H4621" s="134">
        <f>Systematic[[#This Row],[SampleVariableLabel]]+100*Systematic[[#This Row],[State]]</f>
        <v>474010306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474</v>
      </c>
      <c r="B4622" s="1">
        <f>IF(C4622=0,IF(B4621=Protocol!$V$20,1,B4621+1),B4621)</f>
        <v>1</v>
      </c>
      <c r="C4622" s="1">
        <f>IF(C4621+1=Protocol!$V$21,0,C4621+1)</f>
        <v>4</v>
      </c>
      <c r="D4622" s="1">
        <f t="shared" si="161"/>
        <v>1</v>
      </c>
      <c r="E4622" s="1" t="str">
        <f>INDEX(Protocol[Mark],MATCH(C4622,Protocol[Step],0))</f>
        <v>3P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474010001</v>
      </c>
      <c r="H4622" s="134">
        <f>Systematic[[#This Row],[SampleVariableLabel]]+100*Systematic[[#This Row],[State]]</f>
        <v>474010401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474</v>
      </c>
      <c r="B4623" s="1">
        <f>IF(C4623=0,IF(B4622=Protocol!$V$20,1,B4622+1),B4622)</f>
        <v>1</v>
      </c>
      <c r="C4623" s="1">
        <f>IF(C4622+1=Protocol!$V$21,0,C4622+1)</f>
        <v>5</v>
      </c>
      <c r="D4623" s="1">
        <f t="shared" si="161"/>
        <v>2</v>
      </c>
      <c r="E4623" s="1" t="str">
        <f>INDEX(Protocol[Mark],MATCH(C4623,Protocol[Step],0))</f>
        <v>4S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474010002</v>
      </c>
      <c r="H4623" s="134">
        <f>Systematic[[#This Row],[SampleVariableLabel]]+100*Systematic[[#This Row],[State]]</f>
        <v>474010502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474</v>
      </c>
      <c r="B4624" s="1">
        <f>IF(C4624=0,IF(B4623=Protocol!$V$20,1,B4623+1),B4623)</f>
        <v>1</v>
      </c>
      <c r="C4624" s="1">
        <f>IF(C4623+1=Protocol!$V$21,0,C4623+1)</f>
        <v>6</v>
      </c>
      <c r="D4624" s="1">
        <f t="shared" si="161"/>
        <v>3</v>
      </c>
      <c r="E4624" s="1" t="str">
        <f>INDEX(Protocol[Mark],MATCH(C4624,Protocol[Step],0))</f>
        <v>5U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474010003</v>
      </c>
      <c r="H4624" s="134">
        <f>Systematic[[#This Row],[SampleVariableLabel]]+100*Systematic[[#This Row],[State]]</f>
        <v>474010603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474</v>
      </c>
      <c r="B4625" s="1">
        <f>IF(C4625=0,IF(B4624=Protocol!$V$20,1,B4624+1),B4624)</f>
        <v>1</v>
      </c>
      <c r="C4625" s="1">
        <f>IF(C4624+1=Protocol!$V$21,0,C4624+1)</f>
        <v>7</v>
      </c>
      <c r="D4625" s="1">
        <f t="shared" si="161"/>
        <v>4</v>
      </c>
      <c r="E4625" s="1" t="str">
        <f>INDEX(Protocol[Mark],MATCH(C4625,Protocol[Step],0))</f>
        <v>6Rot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474010004</v>
      </c>
      <c r="H4625" s="134">
        <f>Systematic[[#This Row],[SampleVariableLabel]]+100*Systematic[[#This Row],[State]]</f>
        <v>474010704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475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1pfi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475010005</v>
      </c>
      <c r="H4626" s="134">
        <f>Systematic[[#This Row],[SampleVariableLabel]]+100*Systematic[[#This Row],[State]]</f>
        <v>475010005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475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1OctM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475010006</v>
      </c>
      <c r="H4627" s="134">
        <f>Systematic[[#This Row],[SampleVariableLabel]]+100*Systematic[[#This Row],[State]]</f>
        <v>475010106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475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2D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475010001</v>
      </c>
      <c r="H4628" s="134">
        <f>Systematic[[#This Row],[SampleVariableLabel]]+100*Systematic[[#This Row],[State]]</f>
        <v>475010201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475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2c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475010002</v>
      </c>
      <c r="H4629" s="134">
        <f>Systematic[[#This Row],[SampleVariableLabel]]+100*Systematic[[#This Row],[State]]</f>
        <v>475010302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475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3P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475010003</v>
      </c>
      <c r="H4630" s="134">
        <f>Systematic[[#This Row],[SampleVariableLabel]]+100*Systematic[[#This Row],[State]]</f>
        <v>475010403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475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4S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475010004</v>
      </c>
      <c r="H4631" s="134">
        <f>Systematic[[#This Row],[SampleVariableLabel]]+100*Systematic[[#This Row],[State]]</f>
        <v>475010504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475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5U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475010005</v>
      </c>
      <c r="H4632" s="134">
        <f>Systematic[[#This Row],[SampleVariableLabel]]+100*Systematic[[#This Row],[State]]</f>
        <v>475010605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475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6Rot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475010006</v>
      </c>
      <c r="H4633" s="134">
        <f>Systematic[[#This Row],[SampleVariableLabel]]+100*Systematic[[#This Row],[State]]</f>
        <v>475010706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476</v>
      </c>
      <c r="B4634" s="1">
        <f>IF(C4634=0,IF(B4633=Protocol!$V$20,1,B4633+1),B4633)</f>
        <v>1</v>
      </c>
      <c r="C4634" s="1">
        <f>IF(C4633+1=Protocol!$V$21,0,C4633+1)</f>
        <v>0</v>
      </c>
      <c r="D4634" s="1">
        <f t="shared" si="161"/>
        <v>1</v>
      </c>
      <c r="E4634" s="1" t="str">
        <f>INDEX(Protocol[Mark],MATCH(C4634,Protocol[Step],0))</f>
        <v>1pfi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476010001</v>
      </c>
      <c r="H4634" s="134">
        <f>Systematic[[#This Row],[SampleVariableLabel]]+100*Systematic[[#This Row],[State]]</f>
        <v>476010001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476</v>
      </c>
      <c r="B4635" s="1">
        <f>IF(C4635=0,IF(B4634=Protocol!$V$20,1,B4634+1),B4634)</f>
        <v>1</v>
      </c>
      <c r="C4635" s="1">
        <f>IF(C4634+1=Protocol!$V$21,0,C4634+1)</f>
        <v>1</v>
      </c>
      <c r="D4635" s="1">
        <f t="shared" si="161"/>
        <v>2</v>
      </c>
      <c r="E4635" s="1" t="str">
        <f>INDEX(Protocol[Mark],MATCH(C4635,Protocol[Step],0))</f>
        <v>1OctM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476010002</v>
      </c>
      <c r="H4635" s="134">
        <f>Systematic[[#This Row],[SampleVariableLabel]]+100*Systematic[[#This Row],[State]]</f>
        <v>476010102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476</v>
      </c>
      <c r="B4636" s="1">
        <f>IF(C4636=0,IF(B4635=Protocol!$V$20,1,B4635+1),B4635)</f>
        <v>1</v>
      </c>
      <c r="C4636" s="1">
        <f>IF(C4635+1=Protocol!$V$21,0,C4635+1)</f>
        <v>2</v>
      </c>
      <c r="D4636" s="1">
        <f t="shared" si="161"/>
        <v>3</v>
      </c>
      <c r="E4636" s="1" t="str">
        <f>INDEX(Protocol[Mark],MATCH(C4636,Protocol[Step],0))</f>
        <v>2D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476010003</v>
      </c>
      <c r="H4636" s="134">
        <f>Systematic[[#This Row],[SampleVariableLabel]]+100*Systematic[[#This Row],[State]]</f>
        <v>476010203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476</v>
      </c>
      <c r="B4637" s="1">
        <f>IF(C4637=0,IF(B4636=Protocol!$V$20,1,B4636+1),B4636)</f>
        <v>1</v>
      </c>
      <c r="C4637" s="1">
        <f>IF(C4636+1=Protocol!$V$21,0,C4636+1)</f>
        <v>3</v>
      </c>
      <c r="D4637" s="1">
        <f t="shared" si="161"/>
        <v>4</v>
      </c>
      <c r="E4637" s="1" t="str">
        <f>INDEX(Protocol[Mark],MATCH(C4637,Protocol[Step],0))</f>
        <v>2c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476010004</v>
      </c>
      <c r="H4637" s="134">
        <f>Systematic[[#This Row],[SampleVariableLabel]]+100*Systematic[[#This Row],[State]]</f>
        <v>476010304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476</v>
      </c>
      <c r="B4638" s="1">
        <f>IF(C4638=0,IF(B4637=Protocol!$V$20,1,B4637+1),B4637)</f>
        <v>1</v>
      </c>
      <c r="C4638" s="1">
        <f>IF(C4637+1=Protocol!$V$21,0,C4637+1)</f>
        <v>4</v>
      </c>
      <c r="D4638" s="1">
        <f t="shared" si="161"/>
        <v>5</v>
      </c>
      <c r="E4638" s="1" t="str">
        <f>INDEX(Protocol[Mark],MATCH(C4638,Protocol[Step],0))</f>
        <v>3P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476010005</v>
      </c>
      <c r="H4638" s="134">
        <f>Systematic[[#This Row],[SampleVariableLabel]]+100*Systematic[[#This Row],[State]]</f>
        <v>476010405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476</v>
      </c>
      <c r="B4639" s="1">
        <f>IF(C4639=0,IF(B4638=Protocol!$V$20,1,B4638+1),B4638)</f>
        <v>1</v>
      </c>
      <c r="C4639" s="1">
        <f>IF(C4638+1=Protocol!$V$21,0,C4638+1)</f>
        <v>5</v>
      </c>
      <c r="D4639" s="1">
        <f t="shared" si="161"/>
        <v>6</v>
      </c>
      <c r="E4639" s="1" t="str">
        <f>INDEX(Protocol[Mark],MATCH(C4639,Protocol[Step],0))</f>
        <v>4S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476010006</v>
      </c>
      <c r="H4639" s="134">
        <f>Systematic[[#This Row],[SampleVariableLabel]]+100*Systematic[[#This Row],[State]]</f>
        <v>476010506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476</v>
      </c>
      <c r="B4640" s="1">
        <f>IF(C4640=0,IF(B4639=Protocol!$V$20,1,B4639+1),B4639)</f>
        <v>1</v>
      </c>
      <c r="C4640" s="1">
        <f>IF(C4639+1=Protocol!$V$21,0,C4639+1)</f>
        <v>6</v>
      </c>
      <c r="D4640" s="1">
        <f t="shared" si="161"/>
        <v>1</v>
      </c>
      <c r="E4640" s="1" t="str">
        <f>INDEX(Protocol[Mark],MATCH(C4640,Protocol[Step],0))</f>
        <v>5U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476010001</v>
      </c>
      <c r="H4640" s="134">
        <f>Systematic[[#This Row],[SampleVariableLabel]]+100*Systematic[[#This Row],[State]]</f>
        <v>476010601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476</v>
      </c>
      <c r="B4641" s="1">
        <f>IF(C4641=0,IF(B4640=Protocol!$V$20,1,B4640+1),B4640)</f>
        <v>1</v>
      </c>
      <c r="C4641" s="1">
        <f>IF(C4640+1=Protocol!$V$21,0,C4640+1)</f>
        <v>7</v>
      </c>
      <c r="D4641" s="1">
        <f t="shared" si="161"/>
        <v>2</v>
      </c>
      <c r="E4641" s="1" t="str">
        <f>INDEX(Protocol[Mark],MATCH(C4641,Protocol[Step],0))</f>
        <v>6Rot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476010002</v>
      </c>
      <c r="H4641" s="134">
        <f>Systematic[[#This Row],[SampleVariableLabel]]+100*Systematic[[#This Row],[State]]</f>
        <v>476010702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477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1pfi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477010003</v>
      </c>
      <c r="H4642" s="134">
        <f>Systematic[[#This Row],[SampleVariableLabel]]+100*Systematic[[#This Row],[State]]</f>
        <v>477010003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477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1OctM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477010004</v>
      </c>
      <c r="H4643" s="134">
        <f>Systematic[[#This Row],[SampleVariableLabel]]+100*Systematic[[#This Row],[State]]</f>
        <v>477010104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477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2D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477010005</v>
      </c>
      <c r="H4644" s="134">
        <f>Systematic[[#This Row],[SampleVariableLabel]]+100*Systematic[[#This Row],[State]]</f>
        <v>477010205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477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2c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477010006</v>
      </c>
      <c r="H4645" s="134">
        <f>Systematic[[#This Row],[SampleVariableLabel]]+100*Systematic[[#This Row],[State]]</f>
        <v>477010306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477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3P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477010001</v>
      </c>
      <c r="H4646" s="134">
        <f>Systematic[[#This Row],[SampleVariableLabel]]+100*Systematic[[#This Row],[State]]</f>
        <v>477010401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477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4S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477010002</v>
      </c>
      <c r="H4647" s="134">
        <f>Systematic[[#This Row],[SampleVariableLabel]]+100*Systematic[[#This Row],[State]]</f>
        <v>477010502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477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5U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477010003</v>
      </c>
      <c r="H4648" s="134">
        <f>Systematic[[#This Row],[SampleVariableLabel]]+100*Systematic[[#This Row],[State]]</f>
        <v>477010603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477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6Rot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477010004</v>
      </c>
      <c r="H4649" s="134">
        <f>Systematic[[#This Row],[SampleVariableLabel]]+100*Systematic[[#This Row],[State]]</f>
        <v>477010704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478</v>
      </c>
      <c r="B4650" s="1">
        <f>IF(C4650=0,IF(B4649=Protocol!$V$20,1,B4649+1),B4649)</f>
        <v>1</v>
      </c>
      <c r="C4650" s="1">
        <f>IF(C4649+1=Protocol!$V$21,0,C4649+1)</f>
        <v>0</v>
      </c>
      <c r="D4650" s="1">
        <f t="shared" si="161"/>
        <v>5</v>
      </c>
      <c r="E4650" s="1" t="str">
        <f>INDEX(Protocol[Mark],MATCH(C4650,Protocol[Step],0))</f>
        <v>1pfi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478010005</v>
      </c>
      <c r="H4650" s="134">
        <f>Systematic[[#This Row],[SampleVariableLabel]]+100*Systematic[[#This Row],[State]]</f>
        <v>478010005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478</v>
      </c>
      <c r="B4651" s="1">
        <f>IF(C4651=0,IF(B4650=Protocol!$V$20,1,B4650+1),B4650)</f>
        <v>1</v>
      </c>
      <c r="C4651" s="1">
        <f>IF(C4650+1=Protocol!$V$21,0,C4650+1)</f>
        <v>1</v>
      </c>
      <c r="D4651" s="1">
        <f t="shared" si="161"/>
        <v>6</v>
      </c>
      <c r="E4651" s="1" t="str">
        <f>INDEX(Protocol[Mark],MATCH(C4651,Protocol[Step],0))</f>
        <v>1OctM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478010006</v>
      </c>
      <c r="H4651" s="134">
        <f>Systematic[[#This Row],[SampleVariableLabel]]+100*Systematic[[#This Row],[State]]</f>
        <v>478010106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478</v>
      </c>
      <c r="B4652" s="1">
        <f>IF(C4652=0,IF(B4651=Protocol!$V$20,1,B4651+1),B4651)</f>
        <v>1</v>
      </c>
      <c r="C4652" s="1">
        <f>IF(C4651+1=Protocol!$V$21,0,C4651+1)</f>
        <v>2</v>
      </c>
      <c r="D4652" s="1">
        <f t="shared" si="161"/>
        <v>1</v>
      </c>
      <c r="E4652" s="1" t="str">
        <f>INDEX(Protocol[Mark],MATCH(C4652,Protocol[Step],0))</f>
        <v>2D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478010001</v>
      </c>
      <c r="H4652" s="134">
        <f>Systematic[[#This Row],[SampleVariableLabel]]+100*Systematic[[#This Row],[State]]</f>
        <v>478010201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478</v>
      </c>
      <c r="B4653" s="1">
        <f>IF(C4653=0,IF(B4652=Protocol!$V$20,1,B4652+1),B4652)</f>
        <v>1</v>
      </c>
      <c r="C4653" s="1">
        <f>IF(C4652+1=Protocol!$V$21,0,C4652+1)</f>
        <v>3</v>
      </c>
      <c r="D4653" s="1">
        <f t="shared" si="161"/>
        <v>2</v>
      </c>
      <c r="E4653" s="1" t="str">
        <f>INDEX(Protocol[Mark],MATCH(C4653,Protocol[Step],0))</f>
        <v>2c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478010002</v>
      </c>
      <c r="H4653" s="134">
        <f>Systematic[[#This Row],[SampleVariableLabel]]+100*Systematic[[#This Row],[State]]</f>
        <v>478010302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478</v>
      </c>
      <c r="B4654" s="1">
        <f>IF(C4654=0,IF(B4653=Protocol!$V$20,1,B4653+1),B4653)</f>
        <v>1</v>
      </c>
      <c r="C4654" s="1">
        <f>IF(C4653+1=Protocol!$V$21,0,C4653+1)</f>
        <v>4</v>
      </c>
      <c r="D4654" s="1">
        <f t="shared" si="161"/>
        <v>3</v>
      </c>
      <c r="E4654" s="1" t="str">
        <f>INDEX(Protocol[Mark],MATCH(C4654,Protocol[Step],0))</f>
        <v>3P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478010003</v>
      </c>
      <c r="H4654" s="134">
        <f>Systematic[[#This Row],[SampleVariableLabel]]+100*Systematic[[#This Row],[State]]</f>
        <v>478010403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478</v>
      </c>
      <c r="B4655" s="1">
        <f>IF(C4655=0,IF(B4654=Protocol!$V$20,1,B4654+1),B4654)</f>
        <v>1</v>
      </c>
      <c r="C4655" s="1">
        <f>IF(C4654+1=Protocol!$V$21,0,C4654+1)</f>
        <v>5</v>
      </c>
      <c r="D4655" s="1">
        <f t="shared" si="161"/>
        <v>4</v>
      </c>
      <c r="E4655" s="1" t="str">
        <f>INDEX(Protocol[Mark],MATCH(C4655,Protocol[Step],0))</f>
        <v>4S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478010004</v>
      </c>
      <c r="H4655" s="134">
        <f>Systematic[[#This Row],[SampleVariableLabel]]+100*Systematic[[#This Row],[State]]</f>
        <v>478010504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478</v>
      </c>
      <c r="B4656" s="1">
        <f>IF(C4656=0,IF(B4655=Protocol!$V$20,1,B4655+1),B4655)</f>
        <v>1</v>
      </c>
      <c r="C4656" s="1">
        <f>IF(C4655+1=Protocol!$V$21,0,C4655+1)</f>
        <v>6</v>
      </c>
      <c r="D4656" s="1">
        <f t="shared" si="161"/>
        <v>5</v>
      </c>
      <c r="E4656" s="1" t="str">
        <f>INDEX(Protocol[Mark],MATCH(C4656,Protocol[Step],0))</f>
        <v>5U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478010005</v>
      </c>
      <c r="H4656" s="134">
        <f>Systematic[[#This Row],[SampleVariableLabel]]+100*Systematic[[#This Row],[State]]</f>
        <v>478010605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478</v>
      </c>
      <c r="B4657" s="1">
        <f>IF(C4657=0,IF(B4656=Protocol!$V$20,1,B4656+1),B4656)</f>
        <v>1</v>
      </c>
      <c r="C4657" s="1">
        <f>IF(C4656+1=Protocol!$V$21,0,C4656+1)</f>
        <v>7</v>
      </c>
      <c r="D4657" s="1">
        <f t="shared" si="161"/>
        <v>6</v>
      </c>
      <c r="E4657" s="1" t="str">
        <f>INDEX(Protocol[Mark],MATCH(C4657,Protocol[Step],0))</f>
        <v>6Rot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478010006</v>
      </c>
      <c r="H4657" s="134">
        <f>Systematic[[#This Row],[SampleVariableLabel]]+100*Systematic[[#This Row],[State]]</f>
        <v>478010706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479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1pfi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479010001</v>
      </c>
      <c r="H4658" s="134">
        <f>Systematic[[#This Row],[SampleVariableLabel]]+100*Systematic[[#This Row],[State]]</f>
        <v>479010001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479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1OctM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479010002</v>
      </c>
      <c r="H4659" s="134">
        <f>Systematic[[#This Row],[SampleVariableLabel]]+100*Systematic[[#This Row],[State]]</f>
        <v>479010102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479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2D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479010003</v>
      </c>
      <c r="H4660" s="134">
        <f>Systematic[[#This Row],[SampleVariableLabel]]+100*Systematic[[#This Row],[State]]</f>
        <v>479010203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479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2c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479010004</v>
      </c>
      <c r="H4661" s="134">
        <f>Systematic[[#This Row],[SampleVariableLabel]]+100*Systematic[[#This Row],[State]]</f>
        <v>479010304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479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3P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479010005</v>
      </c>
      <c r="H4662" s="134">
        <f>Systematic[[#This Row],[SampleVariableLabel]]+100*Systematic[[#This Row],[State]]</f>
        <v>479010405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479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4S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479010006</v>
      </c>
      <c r="H4663" s="134">
        <f>Systematic[[#This Row],[SampleVariableLabel]]+100*Systematic[[#This Row],[State]]</f>
        <v>479010506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479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5U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479010001</v>
      </c>
      <c r="H4664" s="134">
        <f>Systematic[[#This Row],[SampleVariableLabel]]+100*Systematic[[#This Row],[State]]</f>
        <v>479010601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479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6Rot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479010002</v>
      </c>
      <c r="H4665" s="134">
        <f>Systematic[[#This Row],[SampleVariableLabel]]+100*Systematic[[#This Row],[State]]</f>
        <v>479010702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480</v>
      </c>
      <c r="B4666" s="1">
        <f>IF(C4666=0,IF(B4665=Protocol!$V$20,1,B4665+1),B4665)</f>
        <v>1</v>
      </c>
      <c r="C4666" s="1">
        <f>IF(C4665+1=Protocol!$V$21,0,C4665+1)</f>
        <v>0</v>
      </c>
      <c r="D4666" s="1">
        <f t="shared" si="161"/>
        <v>3</v>
      </c>
      <c r="E4666" s="1" t="str">
        <f>INDEX(Protocol[Mark],MATCH(C4666,Protocol[Step],0))</f>
        <v>1pfi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480010003</v>
      </c>
      <c r="H4666" s="134">
        <f>Systematic[[#This Row],[SampleVariableLabel]]+100*Systematic[[#This Row],[State]]</f>
        <v>480010003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480</v>
      </c>
      <c r="B4667" s="1">
        <f>IF(C4667=0,IF(B4666=Protocol!$V$20,1,B4666+1),B4666)</f>
        <v>1</v>
      </c>
      <c r="C4667" s="1">
        <f>IF(C4666+1=Protocol!$V$21,0,C4666+1)</f>
        <v>1</v>
      </c>
      <c r="D4667" s="1">
        <f t="shared" si="161"/>
        <v>4</v>
      </c>
      <c r="E4667" s="1" t="str">
        <f>INDEX(Protocol[Mark],MATCH(C4667,Protocol[Step],0))</f>
        <v>1OctM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480010004</v>
      </c>
      <c r="H4667" s="134">
        <f>Systematic[[#This Row],[SampleVariableLabel]]+100*Systematic[[#This Row],[State]]</f>
        <v>480010104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480</v>
      </c>
      <c r="B4668" s="1">
        <f>IF(C4668=0,IF(B4667=Protocol!$V$20,1,B4667+1),B4667)</f>
        <v>1</v>
      </c>
      <c r="C4668" s="1">
        <f>IF(C4667+1=Protocol!$V$21,0,C4667+1)</f>
        <v>2</v>
      </c>
      <c r="D4668" s="1">
        <f t="shared" si="161"/>
        <v>5</v>
      </c>
      <c r="E4668" s="1" t="str">
        <f>INDEX(Protocol[Mark],MATCH(C4668,Protocol[Step],0))</f>
        <v>2D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480010005</v>
      </c>
      <c r="H4668" s="134">
        <f>Systematic[[#This Row],[SampleVariableLabel]]+100*Systematic[[#This Row],[State]]</f>
        <v>480010205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480</v>
      </c>
      <c r="B4669" s="1">
        <f>IF(C4669=0,IF(B4668=Protocol!$V$20,1,B4668+1),B4668)</f>
        <v>1</v>
      </c>
      <c r="C4669" s="1">
        <f>IF(C4668+1=Protocol!$V$21,0,C4668+1)</f>
        <v>3</v>
      </c>
      <c r="D4669" s="1">
        <f t="shared" si="161"/>
        <v>6</v>
      </c>
      <c r="E4669" s="1" t="str">
        <f>INDEX(Protocol[Mark],MATCH(C4669,Protocol[Step],0))</f>
        <v>2c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480010006</v>
      </c>
      <c r="H4669" s="134">
        <f>Systematic[[#This Row],[SampleVariableLabel]]+100*Systematic[[#This Row],[State]]</f>
        <v>480010306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480</v>
      </c>
      <c r="B4670" s="1">
        <f>IF(C4670=0,IF(B4669=Protocol!$V$20,1,B4669+1),B4669)</f>
        <v>1</v>
      </c>
      <c r="C4670" s="1">
        <f>IF(C4669+1=Protocol!$V$21,0,C4669+1)</f>
        <v>4</v>
      </c>
      <c r="D4670" s="1">
        <f t="shared" si="161"/>
        <v>1</v>
      </c>
      <c r="E4670" s="1" t="str">
        <f>INDEX(Protocol[Mark],MATCH(C4670,Protocol[Step],0))</f>
        <v>3P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480010001</v>
      </c>
      <c r="H4670" s="134">
        <f>Systematic[[#This Row],[SampleVariableLabel]]+100*Systematic[[#This Row],[State]]</f>
        <v>480010401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480</v>
      </c>
      <c r="B4671" s="1">
        <f>IF(C4671=0,IF(B4670=Protocol!$V$20,1,B4670+1),B4670)</f>
        <v>1</v>
      </c>
      <c r="C4671" s="1">
        <f>IF(C4670+1=Protocol!$V$21,0,C4670+1)</f>
        <v>5</v>
      </c>
      <c r="D4671" s="1">
        <f t="shared" si="161"/>
        <v>2</v>
      </c>
      <c r="E4671" s="1" t="str">
        <f>INDEX(Protocol[Mark],MATCH(C4671,Protocol[Step],0))</f>
        <v>4S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480010002</v>
      </c>
      <c r="H4671" s="134">
        <f>Systematic[[#This Row],[SampleVariableLabel]]+100*Systematic[[#This Row],[State]]</f>
        <v>480010502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480</v>
      </c>
      <c r="B4672" s="1">
        <f>IF(C4672=0,IF(B4671=Protocol!$V$20,1,B4671+1),B4671)</f>
        <v>1</v>
      </c>
      <c r="C4672" s="1">
        <f>IF(C4671+1=Protocol!$V$21,0,C4671+1)</f>
        <v>6</v>
      </c>
      <c r="D4672" s="1">
        <f t="shared" si="161"/>
        <v>3</v>
      </c>
      <c r="E4672" s="1" t="str">
        <f>INDEX(Protocol[Mark],MATCH(C4672,Protocol[Step],0))</f>
        <v>5U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480010003</v>
      </c>
      <c r="H4672" s="134">
        <f>Systematic[[#This Row],[SampleVariableLabel]]+100*Systematic[[#This Row],[State]]</f>
        <v>480010603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480</v>
      </c>
      <c r="B4673" s="1">
        <f>IF(C4673=0,IF(B4672=Protocol!$V$20,1,B4672+1),B4672)</f>
        <v>1</v>
      </c>
      <c r="C4673" s="1">
        <f>IF(C4672+1=Protocol!$V$21,0,C4672+1)</f>
        <v>7</v>
      </c>
      <c r="D4673" s="1">
        <f t="shared" si="161"/>
        <v>4</v>
      </c>
      <c r="E4673" s="1" t="str">
        <f>INDEX(Protocol[Mark],MATCH(C4673,Protocol[Step],0))</f>
        <v>6Rot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480010004</v>
      </c>
      <c r="H4673" s="134">
        <f>Systematic[[#This Row],[SampleVariableLabel]]+100*Systematic[[#This Row],[State]]</f>
        <v>480010704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481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1pfi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481010005</v>
      </c>
      <c r="H4674" s="134">
        <f>Systematic[[#This Row],[SampleVariableLabel]]+100*Systematic[[#This Row],[State]]</f>
        <v>481010005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481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1OctM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481010006</v>
      </c>
      <c r="H4675" s="134">
        <f>Systematic[[#This Row],[SampleVariableLabel]]+100*Systematic[[#This Row],[State]]</f>
        <v>481010106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481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481010001</v>
      </c>
      <c r="H4676" s="134">
        <f>Systematic[[#This Row],[SampleVariableLabel]]+100*Systematic[[#This Row],[State]]</f>
        <v>481010201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481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2c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481010002</v>
      </c>
      <c r="H4677" s="134">
        <f>Systematic[[#This Row],[SampleVariableLabel]]+100*Systematic[[#This Row],[State]]</f>
        <v>481010302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481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481010003</v>
      </c>
      <c r="H4678" s="134">
        <f>Systematic[[#This Row],[SampleVariableLabel]]+100*Systematic[[#This Row],[State]]</f>
        <v>481010403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481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4S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481010004</v>
      </c>
      <c r="H4679" s="134">
        <f>Systematic[[#This Row],[SampleVariableLabel]]+100*Systematic[[#This Row],[State]]</f>
        <v>481010504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481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5U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481010005</v>
      </c>
      <c r="H4680" s="134">
        <f>Systematic[[#This Row],[SampleVariableLabel]]+100*Systematic[[#This Row],[State]]</f>
        <v>481010605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481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6Rot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481010006</v>
      </c>
      <c r="H4681" s="134">
        <f>Systematic[[#This Row],[SampleVariableLabel]]+100*Systematic[[#This Row],[State]]</f>
        <v>481010706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482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1pfi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482010001</v>
      </c>
      <c r="H4682" s="134">
        <f>Systematic[[#This Row],[SampleVariableLabel]]+100*Systematic[[#This Row],[State]]</f>
        <v>482010001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482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1OctM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482010002</v>
      </c>
      <c r="H4683" s="134">
        <f>Systematic[[#This Row],[SampleVariableLabel]]+100*Systematic[[#This Row],[State]]</f>
        <v>482010102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482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482010003</v>
      </c>
      <c r="H4684" s="134">
        <f>Systematic[[#This Row],[SampleVariableLabel]]+100*Systematic[[#This Row],[State]]</f>
        <v>482010203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482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482010004</v>
      </c>
      <c r="H4685" s="134">
        <f>Systematic[[#This Row],[SampleVariableLabel]]+100*Systematic[[#This Row],[State]]</f>
        <v>482010304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482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3P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482010005</v>
      </c>
      <c r="H4686" s="134">
        <f>Systematic[[#This Row],[SampleVariableLabel]]+100*Systematic[[#This Row],[State]]</f>
        <v>482010405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482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4S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482010006</v>
      </c>
      <c r="H4687" s="134">
        <f>Systematic[[#This Row],[SampleVariableLabel]]+100*Systematic[[#This Row],[State]]</f>
        <v>482010506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482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482010001</v>
      </c>
      <c r="H4688" s="134">
        <f>Systematic[[#This Row],[SampleVariableLabel]]+100*Systematic[[#This Row],[State]]</f>
        <v>482010601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482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6Rot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482010002</v>
      </c>
      <c r="H4689" s="134">
        <f>Systematic[[#This Row],[SampleVariableLabel]]+100*Systematic[[#This Row],[State]]</f>
        <v>482010702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483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1pfi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483010003</v>
      </c>
      <c r="H4690" s="134">
        <f>Systematic[[#This Row],[SampleVariableLabel]]+100*Systematic[[#This Row],[State]]</f>
        <v>483010003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483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1OctM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483010004</v>
      </c>
      <c r="H4691" s="134">
        <f>Systematic[[#This Row],[SampleVariableLabel]]+100*Systematic[[#This Row],[State]]</f>
        <v>483010104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483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2D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483010005</v>
      </c>
      <c r="H4692" s="134">
        <f>Systematic[[#This Row],[SampleVariableLabel]]+100*Systematic[[#This Row],[State]]</f>
        <v>483010205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483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2c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483010006</v>
      </c>
      <c r="H4693" s="134">
        <f>Systematic[[#This Row],[SampleVariableLabel]]+100*Systematic[[#This Row],[State]]</f>
        <v>483010306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483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3P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483010001</v>
      </c>
      <c r="H4694" s="134">
        <f>Systematic[[#This Row],[SampleVariableLabel]]+100*Systematic[[#This Row],[State]]</f>
        <v>483010401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483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4S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483010002</v>
      </c>
      <c r="H4695" s="134">
        <f>Systematic[[#This Row],[SampleVariableLabel]]+100*Systematic[[#This Row],[State]]</f>
        <v>483010502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483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5U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483010003</v>
      </c>
      <c r="H4696" s="134">
        <f>Systematic[[#This Row],[SampleVariableLabel]]+100*Systematic[[#This Row],[State]]</f>
        <v>483010603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483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6Rot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483010004</v>
      </c>
      <c r="H4697" s="134">
        <f>Systematic[[#This Row],[SampleVariableLabel]]+100*Systematic[[#This Row],[State]]</f>
        <v>483010704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484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1pfi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484010005</v>
      </c>
      <c r="H4698" s="134">
        <f>Systematic[[#This Row],[SampleVariableLabel]]+100*Systematic[[#This Row],[State]]</f>
        <v>484010005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484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1OctM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484010006</v>
      </c>
      <c r="H4699" s="134">
        <f>Systematic[[#This Row],[SampleVariableLabel]]+100*Systematic[[#This Row],[State]]</f>
        <v>484010106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484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2D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484010001</v>
      </c>
      <c r="H4700" s="134">
        <f>Systematic[[#This Row],[SampleVariableLabel]]+100*Systematic[[#This Row],[State]]</f>
        <v>484010201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484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2c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484010002</v>
      </c>
      <c r="H4701" s="134">
        <f>Systematic[[#This Row],[SampleVariableLabel]]+100*Systematic[[#This Row],[State]]</f>
        <v>484010302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484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3P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484010003</v>
      </c>
      <c r="H4702" s="134">
        <f>Systematic[[#This Row],[SampleVariableLabel]]+100*Systematic[[#This Row],[State]]</f>
        <v>484010403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484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4S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484010004</v>
      </c>
      <c r="H4703" s="134">
        <f>Systematic[[#This Row],[SampleVariableLabel]]+100*Systematic[[#This Row],[State]]</f>
        <v>484010504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484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5U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484010005</v>
      </c>
      <c r="H4704" s="134">
        <f>Systematic[[#This Row],[SampleVariableLabel]]+100*Systematic[[#This Row],[State]]</f>
        <v>484010605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484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6Rot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484010006</v>
      </c>
      <c r="H4705" s="134">
        <f>Systematic[[#This Row],[SampleVariableLabel]]+100*Systematic[[#This Row],[State]]</f>
        <v>484010706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485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1pfi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485010001</v>
      </c>
      <c r="H4706" s="134">
        <f>Systematic[[#This Row],[SampleVariableLabel]]+100*Systematic[[#This Row],[State]]</f>
        <v>485010001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485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1OctM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485010002</v>
      </c>
      <c r="H4707" s="134">
        <f>Systematic[[#This Row],[SampleVariableLabel]]+100*Systematic[[#This Row],[State]]</f>
        <v>485010102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485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2D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485010003</v>
      </c>
      <c r="H4708" s="134">
        <f>Systematic[[#This Row],[SampleVariableLabel]]+100*Systematic[[#This Row],[State]]</f>
        <v>485010203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485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2c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485010004</v>
      </c>
      <c r="H4709" s="134">
        <f>Systematic[[#This Row],[SampleVariableLabel]]+100*Systematic[[#This Row],[State]]</f>
        <v>485010304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485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3P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485010005</v>
      </c>
      <c r="H4710" s="134">
        <f>Systematic[[#This Row],[SampleVariableLabel]]+100*Systematic[[#This Row],[State]]</f>
        <v>485010405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485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4S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485010006</v>
      </c>
      <c r="H4711" s="134">
        <f>Systematic[[#This Row],[SampleVariableLabel]]+100*Systematic[[#This Row],[State]]</f>
        <v>485010506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485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5U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485010001</v>
      </c>
      <c r="H4712" s="134">
        <f>Systematic[[#This Row],[SampleVariableLabel]]+100*Systematic[[#This Row],[State]]</f>
        <v>485010601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485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6Rot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485010002</v>
      </c>
      <c r="H4713" s="134">
        <f>Systematic[[#This Row],[SampleVariableLabel]]+100*Systematic[[#This Row],[State]]</f>
        <v>485010702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486</v>
      </c>
      <c r="B4714" s="1">
        <f>IF(C4714=0,IF(B4713=Protocol!$V$20,1,B4713+1),B4713)</f>
        <v>1</v>
      </c>
      <c r="C4714" s="1">
        <f>IF(C4713+1=Protocol!$V$21,0,C4713+1)</f>
        <v>0</v>
      </c>
      <c r="D4714" s="1">
        <f t="shared" si="163"/>
        <v>3</v>
      </c>
      <c r="E4714" s="1" t="str">
        <f>INDEX(Protocol[Mark],MATCH(C4714,Protocol[Step],0))</f>
        <v>1pfi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486010003</v>
      </c>
      <c r="H4714" s="134">
        <f>Systematic[[#This Row],[SampleVariableLabel]]+100*Systematic[[#This Row],[State]]</f>
        <v>486010003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486</v>
      </c>
      <c r="B4715" s="1">
        <f>IF(C4715=0,IF(B4714=Protocol!$V$20,1,B4714+1),B4714)</f>
        <v>1</v>
      </c>
      <c r="C4715" s="1">
        <f>IF(C4714+1=Protocol!$V$21,0,C4714+1)</f>
        <v>1</v>
      </c>
      <c r="D4715" s="1">
        <f t="shared" si="163"/>
        <v>4</v>
      </c>
      <c r="E4715" s="1" t="str">
        <f>INDEX(Protocol[Mark],MATCH(C4715,Protocol[Step],0))</f>
        <v>1OctM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486010004</v>
      </c>
      <c r="H4715" s="134">
        <f>Systematic[[#This Row],[SampleVariableLabel]]+100*Systematic[[#This Row],[State]]</f>
        <v>486010104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486</v>
      </c>
      <c r="B4716" s="1">
        <f>IF(C4716=0,IF(B4715=Protocol!$V$20,1,B4715+1),B4715)</f>
        <v>1</v>
      </c>
      <c r="C4716" s="1">
        <f>IF(C4715+1=Protocol!$V$21,0,C4715+1)</f>
        <v>2</v>
      </c>
      <c r="D4716" s="1">
        <f t="shared" si="163"/>
        <v>5</v>
      </c>
      <c r="E4716" s="1" t="str">
        <f>INDEX(Protocol[Mark],MATCH(C4716,Protocol[Step],0))</f>
        <v>2D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486010005</v>
      </c>
      <c r="H4716" s="134">
        <f>Systematic[[#This Row],[SampleVariableLabel]]+100*Systematic[[#This Row],[State]]</f>
        <v>486010205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486</v>
      </c>
      <c r="B4717" s="1">
        <f>IF(C4717=0,IF(B4716=Protocol!$V$20,1,B4716+1),B4716)</f>
        <v>1</v>
      </c>
      <c r="C4717" s="1">
        <f>IF(C4716+1=Protocol!$V$21,0,C4716+1)</f>
        <v>3</v>
      </c>
      <c r="D4717" s="1">
        <f t="shared" si="163"/>
        <v>6</v>
      </c>
      <c r="E4717" s="1" t="str">
        <f>INDEX(Protocol[Mark],MATCH(C4717,Protocol[Step],0))</f>
        <v>2c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486010006</v>
      </c>
      <c r="H4717" s="134">
        <f>Systematic[[#This Row],[SampleVariableLabel]]+100*Systematic[[#This Row],[State]]</f>
        <v>486010306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486</v>
      </c>
      <c r="B4718" s="1">
        <f>IF(C4718=0,IF(B4717=Protocol!$V$20,1,B4717+1),B4717)</f>
        <v>1</v>
      </c>
      <c r="C4718" s="1">
        <f>IF(C4717+1=Protocol!$V$21,0,C4717+1)</f>
        <v>4</v>
      </c>
      <c r="D4718" s="1">
        <f t="shared" si="163"/>
        <v>1</v>
      </c>
      <c r="E4718" s="1" t="str">
        <f>INDEX(Protocol[Mark],MATCH(C4718,Protocol[Step],0))</f>
        <v>3P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486010001</v>
      </c>
      <c r="H4718" s="134">
        <f>Systematic[[#This Row],[SampleVariableLabel]]+100*Systematic[[#This Row],[State]]</f>
        <v>486010401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486</v>
      </c>
      <c r="B4719" s="1">
        <f>IF(C4719=0,IF(B4718=Protocol!$V$20,1,B4718+1),B4718)</f>
        <v>1</v>
      </c>
      <c r="C4719" s="1">
        <f>IF(C4718+1=Protocol!$V$21,0,C4718+1)</f>
        <v>5</v>
      </c>
      <c r="D4719" s="1">
        <f t="shared" si="163"/>
        <v>2</v>
      </c>
      <c r="E4719" s="1" t="str">
        <f>INDEX(Protocol[Mark],MATCH(C4719,Protocol[Step],0))</f>
        <v>4S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486010002</v>
      </c>
      <c r="H4719" s="134">
        <f>Systematic[[#This Row],[SampleVariableLabel]]+100*Systematic[[#This Row],[State]]</f>
        <v>486010502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486</v>
      </c>
      <c r="B4720" s="1">
        <f>IF(C4720=0,IF(B4719=Protocol!$V$20,1,B4719+1),B4719)</f>
        <v>1</v>
      </c>
      <c r="C4720" s="1">
        <f>IF(C4719+1=Protocol!$V$21,0,C4719+1)</f>
        <v>6</v>
      </c>
      <c r="D4720" s="1">
        <f t="shared" si="163"/>
        <v>3</v>
      </c>
      <c r="E4720" s="1" t="str">
        <f>INDEX(Protocol[Mark],MATCH(C4720,Protocol[Step],0))</f>
        <v>5U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486010003</v>
      </c>
      <c r="H4720" s="134">
        <f>Systematic[[#This Row],[SampleVariableLabel]]+100*Systematic[[#This Row],[State]]</f>
        <v>486010603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486</v>
      </c>
      <c r="B4721" s="1">
        <f>IF(C4721=0,IF(B4720=Protocol!$V$20,1,B4720+1),B4720)</f>
        <v>1</v>
      </c>
      <c r="C4721" s="1">
        <f>IF(C4720+1=Protocol!$V$21,0,C4720+1)</f>
        <v>7</v>
      </c>
      <c r="D4721" s="1">
        <f t="shared" si="163"/>
        <v>4</v>
      </c>
      <c r="E4721" s="1" t="str">
        <f>INDEX(Protocol[Mark],MATCH(C4721,Protocol[Step],0))</f>
        <v>6Rot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486010004</v>
      </c>
      <c r="H4721" s="134">
        <f>Systematic[[#This Row],[SampleVariableLabel]]+100*Systematic[[#This Row],[State]]</f>
        <v>486010704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487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1pfi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487010005</v>
      </c>
      <c r="H4722" s="134">
        <f>Systematic[[#This Row],[SampleVariableLabel]]+100*Systematic[[#This Row],[State]]</f>
        <v>487010005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487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1OctM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487010006</v>
      </c>
      <c r="H4723" s="134">
        <f>Systematic[[#This Row],[SampleVariableLabel]]+100*Systematic[[#This Row],[State]]</f>
        <v>487010106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487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2D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487010001</v>
      </c>
      <c r="H4724" s="134">
        <f>Systematic[[#This Row],[SampleVariableLabel]]+100*Systematic[[#This Row],[State]]</f>
        <v>487010201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487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2c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487010002</v>
      </c>
      <c r="H4725" s="134">
        <f>Systematic[[#This Row],[SampleVariableLabel]]+100*Systematic[[#This Row],[State]]</f>
        <v>487010302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487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3P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487010003</v>
      </c>
      <c r="H4726" s="134">
        <f>Systematic[[#This Row],[SampleVariableLabel]]+100*Systematic[[#This Row],[State]]</f>
        <v>487010403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487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4S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487010004</v>
      </c>
      <c r="H4727" s="134">
        <f>Systematic[[#This Row],[SampleVariableLabel]]+100*Systematic[[#This Row],[State]]</f>
        <v>487010504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487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5U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487010005</v>
      </c>
      <c r="H4728" s="134">
        <f>Systematic[[#This Row],[SampleVariableLabel]]+100*Systematic[[#This Row],[State]]</f>
        <v>487010605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487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6Rot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487010006</v>
      </c>
      <c r="H4729" s="134">
        <f>Systematic[[#This Row],[SampleVariableLabel]]+100*Systematic[[#This Row],[State]]</f>
        <v>487010706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488</v>
      </c>
      <c r="B4730" s="1">
        <f>IF(C4730=0,IF(B4729=Protocol!$V$20,1,B4729+1),B4729)</f>
        <v>1</v>
      </c>
      <c r="C4730" s="1">
        <f>IF(C4729+1=Protocol!$V$21,0,C4729+1)</f>
        <v>0</v>
      </c>
      <c r="D4730" s="1">
        <f t="shared" si="163"/>
        <v>1</v>
      </c>
      <c r="E4730" s="1" t="str">
        <f>INDEX(Protocol[Mark],MATCH(C4730,Protocol[Step],0))</f>
        <v>1pfi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488010001</v>
      </c>
      <c r="H4730" s="134">
        <f>Systematic[[#This Row],[SampleVariableLabel]]+100*Systematic[[#This Row],[State]]</f>
        <v>488010001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488</v>
      </c>
      <c r="B4731" s="1">
        <f>IF(C4731=0,IF(B4730=Protocol!$V$20,1,B4730+1),B4730)</f>
        <v>1</v>
      </c>
      <c r="C4731" s="1">
        <f>IF(C4730+1=Protocol!$V$21,0,C4730+1)</f>
        <v>1</v>
      </c>
      <c r="D4731" s="1">
        <f t="shared" si="163"/>
        <v>2</v>
      </c>
      <c r="E4731" s="1" t="str">
        <f>INDEX(Protocol[Mark],MATCH(C4731,Protocol[Step],0))</f>
        <v>1OctM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488010002</v>
      </c>
      <c r="H4731" s="134">
        <f>Systematic[[#This Row],[SampleVariableLabel]]+100*Systematic[[#This Row],[State]]</f>
        <v>488010102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488</v>
      </c>
      <c r="B4732" s="1">
        <f>IF(C4732=0,IF(B4731=Protocol!$V$20,1,B4731+1),B4731)</f>
        <v>1</v>
      </c>
      <c r="C4732" s="1">
        <f>IF(C4731+1=Protocol!$V$21,0,C4731+1)</f>
        <v>2</v>
      </c>
      <c r="D4732" s="1">
        <f t="shared" si="163"/>
        <v>3</v>
      </c>
      <c r="E4732" s="1" t="str">
        <f>INDEX(Protocol[Mark],MATCH(C4732,Protocol[Step],0))</f>
        <v>2D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488010003</v>
      </c>
      <c r="H4732" s="134">
        <f>Systematic[[#This Row],[SampleVariableLabel]]+100*Systematic[[#This Row],[State]]</f>
        <v>488010203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488</v>
      </c>
      <c r="B4733" s="1">
        <f>IF(C4733=0,IF(B4732=Protocol!$V$20,1,B4732+1),B4732)</f>
        <v>1</v>
      </c>
      <c r="C4733" s="1">
        <f>IF(C4732+1=Protocol!$V$21,0,C4732+1)</f>
        <v>3</v>
      </c>
      <c r="D4733" s="1">
        <f t="shared" si="163"/>
        <v>4</v>
      </c>
      <c r="E4733" s="1" t="str">
        <f>INDEX(Protocol[Mark],MATCH(C4733,Protocol[Step],0))</f>
        <v>2c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488010004</v>
      </c>
      <c r="H4733" s="134">
        <f>Systematic[[#This Row],[SampleVariableLabel]]+100*Systematic[[#This Row],[State]]</f>
        <v>488010304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488</v>
      </c>
      <c r="B4734" s="1">
        <f>IF(C4734=0,IF(B4733=Protocol!$V$20,1,B4733+1),B4733)</f>
        <v>1</v>
      </c>
      <c r="C4734" s="1">
        <f>IF(C4733+1=Protocol!$V$21,0,C4733+1)</f>
        <v>4</v>
      </c>
      <c r="D4734" s="1">
        <f t="shared" si="163"/>
        <v>5</v>
      </c>
      <c r="E4734" s="1" t="str">
        <f>INDEX(Protocol[Mark],MATCH(C4734,Protocol[Step],0))</f>
        <v>3P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488010005</v>
      </c>
      <c r="H4734" s="134">
        <f>Systematic[[#This Row],[SampleVariableLabel]]+100*Systematic[[#This Row],[State]]</f>
        <v>488010405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488</v>
      </c>
      <c r="B4735" s="1">
        <f>IF(C4735=0,IF(B4734=Protocol!$V$20,1,B4734+1),B4734)</f>
        <v>1</v>
      </c>
      <c r="C4735" s="1">
        <f>IF(C4734+1=Protocol!$V$21,0,C4734+1)</f>
        <v>5</v>
      </c>
      <c r="D4735" s="1">
        <f t="shared" si="163"/>
        <v>6</v>
      </c>
      <c r="E4735" s="1" t="str">
        <f>INDEX(Protocol[Mark],MATCH(C4735,Protocol[Step],0))</f>
        <v>4S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488010006</v>
      </c>
      <c r="H4735" s="134">
        <f>Systematic[[#This Row],[SampleVariableLabel]]+100*Systematic[[#This Row],[State]]</f>
        <v>488010506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488</v>
      </c>
      <c r="B4736" s="1">
        <f>IF(C4736=0,IF(B4735=Protocol!$V$20,1,B4735+1),B4735)</f>
        <v>1</v>
      </c>
      <c r="C4736" s="1">
        <f>IF(C4735+1=Protocol!$V$21,0,C4735+1)</f>
        <v>6</v>
      </c>
      <c r="D4736" s="1">
        <f t="shared" si="163"/>
        <v>1</v>
      </c>
      <c r="E4736" s="1" t="str">
        <f>INDEX(Protocol[Mark],MATCH(C4736,Protocol[Step],0))</f>
        <v>5U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488010001</v>
      </c>
      <c r="H4736" s="134">
        <f>Systematic[[#This Row],[SampleVariableLabel]]+100*Systematic[[#This Row],[State]]</f>
        <v>488010601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488</v>
      </c>
      <c r="B4737" s="1">
        <f>IF(C4737=0,IF(B4736=Protocol!$V$20,1,B4736+1),B4736)</f>
        <v>1</v>
      </c>
      <c r="C4737" s="1">
        <f>IF(C4736+1=Protocol!$V$21,0,C4736+1)</f>
        <v>7</v>
      </c>
      <c r="D4737" s="1">
        <f t="shared" si="163"/>
        <v>2</v>
      </c>
      <c r="E4737" s="1" t="str">
        <f>INDEX(Protocol[Mark],MATCH(C4737,Protocol[Step],0))</f>
        <v>6Rot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488010002</v>
      </c>
      <c r="H4737" s="134">
        <f>Systematic[[#This Row],[SampleVariableLabel]]+100*Systematic[[#This Row],[State]]</f>
        <v>488010702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489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1pfi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489010003</v>
      </c>
      <c r="H4738" s="134">
        <f>Systematic[[#This Row],[SampleVariableLabel]]+100*Systematic[[#This Row],[State]]</f>
        <v>489010003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489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1OctM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489010004</v>
      </c>
      <c r="H4739" s="134">
        <f>Systematic[[#This Row],[SampleVariableLabel]]+100*Systematic[[#This Row],[State]]</f>
        <v>489010104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489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2D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489010005</v>
      </c>
      <c r="H4740" s="134">
        <f>Systematic[[#This Row],[SampleVariableLabel]]+100*Systematic[[#This Row],[State]]</f>
        <v>489010205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489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2c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489010006</v>
      </c>
      <c r="H4741" s="134">
        <f>Systematic[[#This Row],[SampleVariableLabel]]+100*Systematic[[#This Row],[State]]</f>
        <v>489010306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489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3P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489010001</v>
      </c>
      <c r="H4742" s="134">
        <f>Systematic[[#This Row],[SampleVariableLabel]]+100*Systematic[[#This Row],[State]]</f>
        <v>489010401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489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4S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489010002</v>
      </c>
      <c r="H4743" s="134">
        <f>Systematic[[#This Row],[SampleVariableLabel]]+100*Systematic[[#This Row],[State]]</f>
        <v>489010502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489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5U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489010003</v>
      </c>
      <c r="H4744" s="134">
        <f>Systematic[[#This Row],[SampleVariableLabel]]+100*Systematic[[#This Row],[State]]</f>
        <v>489010603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489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6Rot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489010004</v>
      </c>
      <c r="H4745" s="134">
        <f>Systematic[[#This Row],[SampleVariableLabel]]+100*Systematic[[#This Row],[State]]</f>
        <v>489010704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490</v>
      </c>
      <c r="B4746" s="1">
        <f>IF(C4746=0,IF(B4745=Protocol!$V$20,1,B4745+1),B4745)</f>
        <v>1</v>
      </c>
      <c r="C4746" s="1">
        <f>IF(C4745+1=Protocol!$V$21,0,C4745+1)</f>
        <v>0</v>
      </c>
      <c r="D4746" s="1">
        <f t="shared" si="165"/>
        <v>5</v>
      </c>
      <c r="E4746" s="1" t="str">
        <f>INDEX(Protocol[Mark],MATCH(C4746,Protocol[Step],0))</f>
        <v>1pfi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490010005</v>
      </c>
      <c r="H4746" s="134">
        <f>Systematic[[#This Row],[SampleVariableLabel]]+100*Systematic[[#This Row],[State]]</f>
        <v>490010005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490</v>
      </c>
      <c r="B4747" s="1">
        <f>IF(C4747=0,IF(B4746=Protocol!$V$20,1,B4746+1),B4746)</f>
        <v>1</v>
      </c>
      <c r="C4747" s="1">
        <f>IF(C4746+1=Protocol!$V$21,0,C4746+1)</f>
        <v>1</v>
      </c>
      <c r="D4747" s="1">
        <f t="shared" si="165"/>
        <v>6</v>
      </c>
      <c r="E4747" s="1" t="str">
        <f>INDEX(Protocol[Mark],MATCH(C4747,Protocol[Step],0))</f>
        <v>1OctM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490010006</v>
      </c>
      <c r="H4747" s="134">
        <f>Systematic[[#This Row],[SampleVariableLabel]]+100*Systematic[[#This Row],[State]]</f>
        <v>490010106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490</v>
      </c>
      <c r="B4748" s="1">
        <f>IF(C4748=0,IF(B4747=Protocol!$V$20,1,B4747+1),B4747)</f>
        <v>1</v>
      </c>
      <c r="C4748" s="1">
        <f>IF(C4747+1=Protocol!$V$21,0,C4747+1)</f>
        <v>2</v>
      </c>
      <c r="D4748" s="1">
        <f t="shared" si="165"/>
        <v>1</v>
      </c>
      <c r="E4748" s="1" t="str">
        <f>INDEX(Protocol[Mark],MATCH(C4748,Protocol[Step],0))</f>
        <v>2D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490010001</v>
      </c>
      <c r="H4748" s="134">
        <f>Systematic[[#This Row],[SampleVariableLabel]]+100*Systematic[[#This Row],[State]]</f>
        <v>490010201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490</v>
      </c>
      <c r="B4749" s="1">
        <f>IF(C4749=0,IF(B4748=Protocol!$V$20,1,B4748+1),B4748)</f>
        <v>1</v>
      </c>
      <c r="C4749" s="1">
        <f>IF(C4748+1=Protocol!$V$21,0,C4748+1)</f>
        <v>3</v>
      </c>
      <c r="D4749" s="1">
        <f t="shared" si="165"/>
        <v>2</v>
      </c>
      <c r="E4749" s="1" t="str">
        <f>INDEX(Protocol[Mark],MATCH(C4749,Protocol[Step],0))</f>
        <v>2c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490010002</v>
      </c>
      <c r="H4749" s="134">
        <f>Systematic[[#This Row],[SampleVariableLabel]]+100*Systematic[[#This Row],[State]]</f>
        <v>490010302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490</v>
      </c>
      <c r="B4750" s="1">
        <f>IF(C4750=0,IF(B4749=Protocol!$V$20,1,B4749+1),B4749)</f>
        <v>1</v>
      </c>
      <c r="C4750" s="1">
        <f>IF(C4749+1=Protocol!$V$21,0,C4749+1)</f>
        <v>4</v>
      </c>
      <c r="D4750" s="1">
        <f t="shared" si="165"/>
        <v>3</v>
      </c>
      <c r="E4750" s="1" t="str">
        <f>INDEX(Protocol[Mark],MATCH(C4750,Protocol[Step],0))</f>
        <v>3P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490010003</v>
      </c>
      <c r="H4750" s="134">
        <f>Systematic[[#This Row],[SampleVariableLabel]]+100*Systematic[[#This Row],[State]]</f>
        <v>490010403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490</v>
      </c>
      <c r="B4751" s="1">
        <f>IF(C4751=0,IF(B4750=Protocol!$V$20,1,B4750+1),B4750)</f>
        <v>1</v>
      </c>
      <c r="C4751" s="1">
        <f>IF(C4750+1=Protocol!$V$21,0,C4750+1)</f>
        <v>5</v>
      </c>
      <c r="D4751" s="1">
        <f t="shared" si="165"/>
        <v>4</v>
      </c>
      <c r="E4751" s="1" t="str">
        <f>INDEX(Protocol[Mark],MATCH(C4751,Protocol[Step],0))</f>
        <v>4S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490010004</v>
      </c>
      <c r="H4751" s="134">
        <f>Systematic[[#This Row],[SampleVariableLabel]]+100*Systematic[[#This Row],[State]]</f>
        <v>490010504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490</v>
      </c>
      <c r="B4752" s="1">
        <f>IF(C4752=0,IF(B4751=Protocol!$V$20,1,B4751+1),B4751)</f>
        <v>1</v>
      </c>
      <c r="C4752" s="1">
        <f>IF(C4751+1=Protocol!$V$21,0,C4751+1)</f>
        <v>6</v>
      </c>
      <c r="D4752" s="1">
        <f t="shared" si="165"/>
        <v>5</v>
      </c>
      <c r="E4752" s="1" t="str">
        <f>INDEX(Protocol[Mark],MATCH(C4752,Protocol[Step],0))</f>
        <v>5U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490010005</v>
      </c>
      <c r="H4752" s="134">
        <f>Systematic[[#This Row],[SampleVariableLabel]]+100*Systematic[[#This Row],[State]]</f>
        <v>490010605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490</v>
      </c>
      <c r="B4753" s="1">
        <f>IF(C4753=0,IF(B4752=Protocol!$V$20,1,B4752+1),B4752)</f>
        <v>1</v>
      </c>
      <c r="C4753" s="1">
        <f>IF(C4752+1=Protocol!$V$21,0,C4752+1)</f>
        <v>7</v>
      </c>
      <c r="D4753" s="1">
        <f t="shared" si="165"/>
        <v>6</v>
      </c>
      <c r="E4753" s="1" t="str">
        <f>INDEX(Protocol[Mark],MATCH(C4753,Protocol[Step],0))</f>
        <v>6Rot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490010006</v>
      </c>
      <c r="H4753" s="134">
        <f>Systematic[[#This Row],[SampleVariableLabel]]+100*Systematic[[#This Row],[State]]</f>
        <v>490010706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491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1pfi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491010001</v>
      </c>
      <c r="H4754" s="134">
        <f>Systematic[[#This Row],[SampleVariableLabel]]+100*Systematic[[#This Row],[State]]</f>
        <v>491010001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491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1OctM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491010002</v>
      </c>
      <c r="H4755" s="134">
        <f>Systematic[[#This Row],[SampleVariableLabel]]+100*Systematic[[#This Row],[State]]</f>
        <v>491010102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491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2D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491010003</v>
      </c>
      <c r="H4756" s="134">
        <f>Systematic[[#This Row],[SampleVariableLabel]]+100*Systematic[[#This Row],[State]]</f>
        <v>491010203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491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2c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491010004</v>
      </c>
      <c r="H4757" s="134">
        <f>Systematic[[#This Row],[SampleVariableLabel]]+100*Systematic[[#This Row],[State]]</f>
        <v>491010304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491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3P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491010005</v>
      </c>
      <c r="H4758" s="134">
        <f>Systematic[[#This Row],[SampleVariableLabel]]+100*Systematic[[#This Row],[State]]</f>
        <v>491010405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491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4S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491010006</v>
      </c>
      <c r="H4759" s="134">
        <f>Systematic[[#This Row],[SampleVariableLabel]]+100*Systematic[[#This Row],[State]]</f>
        <v>491010506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491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5U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491010001</v>
      </c>
      <c r="H4760" s="134">
        <f>Systematic[[#This Row],[SampleVariableLabel]]+100*Systematic[[#This Row],[State]]</f>
        <v>491010601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491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6Rot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491010002</v>
      </c>
      <c r="H4761" s="134">
        <f>Systematic[[#This Row],[SampleVariableLabel]]+100*Systematic[[#This Row],[State]]</f>
        <v>491010702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492</v>
      </c>
      <c r="B4762" s="1">
        <f>IF(C4762=0,IF(B4761=Protocol!$V$20,1,B4761+1),B4761)</f>
        <v>1</v>
      </c>
      <c r="C4762" s="1">
        <f>IF(C4761+1=Protocol!$V$21,0,C4761+1)</f>
        <v>0</v>
      </c>
      <c r="D4762" s="1">
        <f t="shared" si="165"/>
        <v>3</v>
      </c>
      <c r="E4762" s="1" t="str">
        <f>INDEX(Protocol[Mark],MATCH(C4762,Protocol[Step],0))</f>
        <v>1pfi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492010003</v>
      </c>
      <c r="H4762" s="134">
        <f>Systematic[[#This Row],[SampleVariableLabel]]+100*Systematic[[#This Row],[State]]</f>
        <v>492010003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492</v>
      </c>
      <c r="B4763" s="1">
        <f>IF(C4763=0,IF(B4762=Protocol!$V$20,1,B4762+1),B4762)</f>
        <v>1</v>
      </c>
      <c r="C4763" s="1">
        <f>IF(C4762+1=Protocol!$V$21,0,C4762+1)</f>
        <v>1</v>
      </c>
      <c r="D4763" s="1">
        <f t="shared" si="165"/>
        <v>4</v>
      </c>
      <c r="E4763" s="1" t="str">
        <f>INDEX(Protocol[Mark],MATCH(C4763,Protocol[Step],0))</f>
        <v>1OctM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492010004</v>
      </c>
      <c r="H4763" s="134">
        <f>Systematic[[#This Row],[SampleVariableLabel]]+100*Systematic[[#This Row],[State]]</f>
        <v>492010104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492</v>
      </c>
      <c r="B4764" s="1">
        <f>IF(C4764=0,IF(B4763=Protocol!$V$20,1,B4763+1),B4763)</f>
        <v>1</v>
      </c>
      <c r="C4764" s="1">
        <f>IF(C4763+1=Protocol!$V$21,0,C4763+1)</f>
        <v>2</v>
      </c>
      <c r="D4764" s="1">
        <f t="shared" si="165"/>
        <v>5</v>
      </c>
      <c r="E4764" s="1" t="str">
        <f>INDEX(Protocol[Mark],MATCH(C4764,Protocol[Step],0))</f>
        <v>2D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492010005</v>
      </c>
      <c r="H4764" s="134">
        <f>Systematic[[#This Row],[SampleVariableLabel]]+100*Systematic[[#This Row],[State]]</f>
        <v>492010205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492</v>
      </c>
      <c r="B4765" s="1">
        <f>IF(C4765=0,IF(B4764=Protocol!$V$20,1,B4764+1),B4764)</f>
        <v>1</v>
      </c>
      <c r="C4765" s="1">
        <f>IF(C4764+1=Protocol!$V$21,0,C4764+1)</f>
        <v>3</v>
      </c>
      <c r="D4765" s="1">
        <f t="shared" si="165"/>
        <v>6</v>
      </c>
      <c r="E4765" s="1" t="str">
        <f>INDEX(Protocol[Mark],MATCH(C4765,Protocol[Step],0))</f>
        <v>2c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492010006</v>
      </c>
      <c r="H4765" s="134">
        <f>Systematic[[#This Row],[SampleVariableLabel]]+100*Systematic[[#This Row],[State]]</f>
        <v>492010306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492</v>
      </c>
      <c r="B4766" s="1">
        <f>IF(C4766=0,IF(B4765=Protocol!$V$20,1,B4765+1),B4765)</f>
        <v>1</v>
      </c>
      <c r="C4766" s="1">
        <f>IF(C4765+1=Protocol!$V$21,0,C4765+1)</f>
        <v>4</v>
      </c>
      <c r="D4766" s="1">
        <f t="shared" si="165"/>
        <v>1</v>
      </c>
      <c r="E4766" s="1" t="str">
        <f>INDEX(Protocol[Mark],MATCH(C4766,Protocol[Step],0))</f>
        <v>3P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492010001</v>
      </c>
      <c r="H4766" s="134">
        <f>Systematic[[#This Row],[SampleVariableLabel]]+100*Systematic[[#This Row],[State]]</f>
        <v>492010401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492</v>
      </c>
      <c r="B4767" s="1">
        <f>IF(C4767=0,IF(B4766=Protocol!$V$20,1,B4766+1),B4766)</f>
        <v>1</v>
      </c>
      <c r="C4767" s="1">
        <f>IF(C4766+1=Protocol!$V$21,0,C4766+1)</f>
        <v>5</v>
      </c>
      <c r="D4767" s="1">
        <f t="shared" si="165"/>
        <v>2</v>
      </c>
      <c r="E4767" s="1" t="str">
        <f>INDEX(Protocol[Mark],MATCH(C4767,Protocol[Step],0))</f>
        <v>4S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492010002</v>
      </c>
      <c r="H4767" s="134">
        <f>Systematic[[#This Row],[SampleVariableLabel]]+100*Systematic[[#This Row],[State]]</f>
        <v>492010502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492</v>
      </c>
      <c r="B4768" s="1">
        <f>IF(C4768=0,IF(B4767=Protocol!$V$20,1,B4767+1),B4767)</f>
        <v>1</v>
      </c>
      <c r="C4768" s="1">
        <f>IF(C4767+1=Protocol!$V$21,0,C4767+1)</f>
        <v>6</v>
      </c>
      <c r="D4768" s="1">
        <f t="shared" si="165"/>
        <v>3</v>
      </c>
      <c r="E4768" s="1" t="str">
        <f>INDEX(Protocol[Mark],MATCH(C4768,Protocol[Step],0))</f>
        <v>5U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492010003</v>
      </c>
      <c r="H4768" s="134">
        <f>Systematic[[#This Row],[SampleVariableLabel]]+100*Systematic[[#This Row],[State]]</f>
        <v>492010603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492</v>
      </c>
      <c r="B4769" s="1">
        <f>IF(C4769=0,IF(B4768=Protocol!$V$20,1,B4768+1),B4768)</f>
        <v>1</v>
      </c>
      <c r="C4769" s="1">
        <f>IF(C4768+1=Protocol!$V$21,0,C4768+1)</f>
        <v>7</v>
      </c>
      <c r="D4769" s="1">
        <f t="shared" si="165"/>
        <v>4</v>
      </c>
      <c r="E4769" s="1" t="str">
        <f>INDEX(Protocol[Mark],MATCH(C4769,Protocol[Step],0))</f>
        <v>6Rot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492010004</v>
      </c>
      <c r="H4769" s="134">
        <f>Systematic[[#This Row],[SampleVariableLabel]]+100*Systematic[[#This Row],[State]]</f>
        <v>492010704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493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1pfi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493010005</v>
      </c>
      <c r="H4770" s="134">
        <f>Systematic[[#This Row],[SampleVariableLabel]]+100*Systematic[[#This Row],[State]]</f>
        <v>493010005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493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1OctM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493010006</v>
      </c>
      <c r="H4771" s="134">
        <f>Systematic[[#This Row],[SampleVariableLabel]]+100*Systematic[[#This Row],[State]]</f>
        <v>493010106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493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2D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493010001</v>
      </c>
      <c r="H4772" s="134">
        <f>Systematic[[#This Row],[SampleVariableLabel]]+100*Systematic[[#This Row],[State]]</f>
        <v>493010201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493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2c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493010002</v>
      </c>
      <c r="H4773" s="134">
        <f>Systematic[[#This Row],[SampleVariableLabel]]+100*Systematic[[#This Row],[State]]</f>
        <v>493010302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493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3P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493010003</v>
      </c>
      <c r="H4774" s="134">
        <f>Systematic[[#This Row],[SampleVariableLabel]]+100*Systematic[[#This Row],[State]]</f>
        <v>493010403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493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4S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493010004</v>
      </c>
      <c r="H4775" s="134">
        <f>Systematic[[#This Row],[SampleVariableLabel]]+100*Systematic[[#This Row],[State]]</f>
        <v>493010504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493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5U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493010005</v>
      </c>
      <c r="H4776" s="134">
        <f>Systematic[[#This Row],[SampleVariableLabel]]+100*Systematic[[#This Row],[State]]</f>
        <v>493010605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493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6Rot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493010006</v>
      </c>
      <c r="H4777" s="134">
        <f>Systematic[[#This Row],[SampleVariableLabel]]+100*Systematic[[#This Row],[State]]</f>
        <v>493010706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494</v>
      </c>
      <c r="B4778" s="1">
        <f>IF(C4778=0,IF(B4777=Protocol!$V$20,1,B4777+1),B4777)</f>
        <v>1</v>
      </c>
      <c r="C4778" s="1">
        <f>IF(C4777+1=Protocol!$V$21,0,C4777+1)</f>
        <v>0</v>
      </c>
      <c r="D4778" s="1">
        <f t="shared" si="165"/>
        <v>1</v>
      </c>
      <c r="E4778" s="1" t="str">
        <f>INDEX(Protocol[Mark],MATCH(C4778,Protocol[Step],0))</f>
        <v>1pfi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494010001</v>
      </c>
      <c r="H4778" s="134">
        <f>Systematic[[#This Row],[SampleVariableLabel]]+100*Systematic[[#This Row],[State]]</f>
        <v>494010001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494</v>
      </c>
      <c r="B4779" s="1">
        <f>IF(C4779=0,IF(B4778=Protocol!$V$20,1,B4778+1),B4778)</f>
        <v>1</v>
      </c>
      <c r="C4779" s="1">
        <f>IF(C4778+1=Protocol!$V$21,0,C4778+1)</f>
        <v>1</v>
      </c>
      <c r="D4779" s="1">
        <f t="shared" si="165"/>
        <v>2</v>
      </c>
      <c r="E4779" s="1" t="str">
        <f>INDEX(Protocol[Mark],MATCH(C4779,Protocol[Step],0))</f>
        <v>1OctM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494010002</v>
      </c>
      <c r="H4779" s="134">
        <f>Systematic[[#This Row],[SampleVariableLabel]]+100*Systematic[[#This Row],[State]]</f>
        <v>494010102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494</v>
      </c>
      <c r="B4780" s="1">
        <f>IF(C4780=0,IF(B4779=Protocol!$V$20,1,B4779+1),B4779)</f>
        <v>1</v>
      </c>
      <c r="C4780" s="1">
        <f>IF(C4779+1=Protocol!$V$21,0,C4779+1)</f>
        <v>2</v>
      </c>
      <c r="D4780" s="1">
        <f t="shared" si="165"/>
        <v>3</v>
      </c>
      <c r="E4780" s="1" t="str">
        <f>INDEX(Protocol[Mark],MATCH(C4780,Protocol[Step],0))</f>
        <v>2D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494010003</v>
      </c>
      <c r="H4780" s="134">
        <f>Systematic[[#This Row],[SampleVariableLabel]]+100*Systematic[[#This Row],[State]]</f>
        <v>494010203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494</v>
      </c>
      <c r="B4781" s="1">
        <f>IF(C4781=0,IF(B4780=Protocol!$V$20,1,B4780+1),B4780)</f>
        <v>1</v>
      </c>
      <c r="C4781" s="1">
        <f>IF(C4780+1=Protocol!$V$21,0,C4780+1)</f>
        <v>3</v>
      </c>
      <c r="D4781" s="1">
        <f t="shared" si="165"/>
        <v>4</v>
      </c>
      <c r="E4781" s="1" t="str">
        <f>INDEX(Protocol[Mark],MATCH(C4781,Protocol[Step],0))</f>
        <v>2c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494010004</v>
      </c>
      <c r="H4781" s="134">
        <f>Systematic[[#This Row],[SampleVariableLabel]]+100*Systematic[[#This Row],[State]]</f>
        <v>494010304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494</v>
      </c>
      <c r="B4782" s="1">
        <f>IF(C4782=0,IF(B4781=Protocol!$V$20,1,B4781+1),B4781)</f>
        <v>1</v>
      </c>
      <c r="C4782" s="1">
        <f>IF(C4781+1=Protocol!$V$21,0,C4781+1)</f>
        <v>4</v>
      </c>
      <c r="D4782" s="1">
        <f t="shared" si="165"/>
        <v>5</v>
      </c>
      <c r="E4782" s="1" t="str">
        <f>INDEX(Protocol[Mark],MATCH(C4782,Protocol[Step],0))</f>
        <v>3P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494010005</v>
      </c>
      <c r="H4782" s="134">
        <f>Systematic[[#This Row],[SampleVariableLabel]]+100*Systematic[[#This Row],[State]]</f>
        <v>494010405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494</v>
      </c>
      <c r="B4783" s="1">
        <f>IF(C4783=0,IF(B4782=Protocol!$V$20,1,B4782+1),B4782)</f>
        <v>1</v>
      </c>
      <c r="C4783" s="1">
        <f>IF(C4782+1=Protocol!$V$21,0,C4782+1)</f>
        <v>5</v>
      </c>
      <c r="D4783" s="1">
        <f t="shared" si="165"/>
        <v>6</v>
      </c>
      <c r="E4783" s="1" t="str">
        <f>INDEX(Protocol[Mark],MATCH(C4783,Protocol[Step],0))</f>
        <v>4S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494010006</v>
      </c>
      <c r="H4783" s="134">
        <f>Systematic[[#This Row],[SampleVariableLabel]]+100*Systematic[[#This Row],[State]]</f>
        <v>494010506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494</v>
      </c>
      <c r="B4784" s="1">
        <f>IF(C4784=0,IF(B4783=Protocol!$V$20,1,B4783+1),B4783)</f>
        <v>1</v>
      </c>
      <c r="C4784" s="1">
        <f>IF(C4783+1=Protocol!$V$21,0,C4783+1)</f>
        <v>6</v>
      </c>
      <c r="D4784" s="1">
        <f t="shared" si="165"/>
        <v>1</v>
      </c>
      <c r="E4784" s="1" t="str">
        <f>INDEX(Protocol[Mark],MATCH(C4784,Protocol[Step],0))</f>
        <v>5U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494010001</v>
      </c>
      <c r="H4784" s="134">
        <f>Systematic[[#This Row],[SampleVariableLabel]]+100*Systematic[[#This Row],[State]]</f>
        <v>494010601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494</v>
      </c>
      <c r="B4785" s="1">
        <f>IF(C4785=0,IF(B4784=Protocol!$V$20,1,B4784+1),B4784)</f>
        <v>1</v>
      </c>
      <c r="C4785" s="1">
        <f>IF(C4784+1=Protocol!$V$21,0,C4784+1)</f>
        <v>7</v>
      </c>
      <c r="D4785" s="1">
        <f t="shared" si="165"/>
        <v>2</v>
      </c>
      <c r="E4785" s="1" t="str">
        <f>INDEX(Protocol[Mark],MATCH(C4785,Protocol[Step],0))</f>
        <v>6Rot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494010002</v>
      </c>
      <c r="H4785" s="134">
        <f>Systematic[[#This Row],[SampleVariableLabel]]+100*Systematic[[#This Row],[State]]</f>
        <v>494010702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495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1pfi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495010003</v>
      </c>
      <c r="H4786" s="134">
        <f>Systematic[[#This Row],[SampleVariableLabel]]+100*Systematic[[#This Row],[State]]</f>
        <v>495010003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495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1OctM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495010004</v>
      </c>
      <c r="H4787" s="134">
        <f>Systematic[[#This Row],[SampleVariableLabel]]+100*Systematic[[#This Row],[State]]</f>
        <v>495010104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495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495010005</v>
      </c>
      <c r="H4788" s="134">
        <f>Systematic[[#This Row],[SampleVariableLabel]]+100*Systematic[[#This Row],[State]]</f>
        <v>495010205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495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495010006</v>
      </c>
      <c r="H4789" s="134">
        <f>Systematic[[#This Row],[SampleVariableLabel]]+100*Systematic[[#This Row],[State]]</f>
        <v>495010306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495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3P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495010001</v>
      </c>
      <c r="H4790" s="134">
        <f>Systematic[[#This Row],[SampleVariableLabel]]+100*Systematic[[#This Row],[State]]</f>
        <v>495010401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495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4S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495010002</v>
      </c>
      <c r="H4791" s="134">
        <f>Systematic[[#This Row],[SampleVariableLabel]]+100*Systematic[[#This Row],[State]]</f>
        <v>495010502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495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5U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495010003</v>
      </c>
      <c r="H4792" s="134">
        <f>Systematic[[#This Row],[SampleVariableLabel]]+100*Systematic[[#This Row],[State]]</f>
        <v>495010603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495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6Rot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495010004</v>
      </c>
      <c r="H4793" s="134">
        <f>Systematic[[#This Row],[SampleVariableLabel]]+100*Systematic[[#This Row],[State]]</f>
        <v>495010704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496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1pfi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496010005</v>
      </c>
      <c r="H4794" s="134">
        <f>Systematic[[#This Row],[SampleVariableLabel]]+100*Systematic[[#This Row],[State]]</f>
        <v>496010005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496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1OctM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496010006</v>
      </c>
      <c r="H4795" s="134">
        <f>Systematic[[#This Row],[SampleVariableLabel]]+100*Systematic[[#This Row],[State]]</f>
        <v>496010106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496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2D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496010001</v>
      </c>
      <c r="H4796" s="134">
        <f>Systematic[[#This Row],[SampleVariableLabel]]+100*Systematic[[#This Row],[State]]</f>
        <v>496010201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496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2c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496010002</v>
      </c>
      <c r="H4797" s="134">
        <f>Systematic[[#This Row],[SampleVariableLabel]]+100*Systematic[[#This Row],[State]]</f>
        <v>496010302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496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3P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496010003</v>
      </c>
      <c r="H4798" s="134">
        <f>Systematic[[#This Row],[SampleVariableLabel]]+100*Systematic[[#This Row],[State]]</f>
        <v>496010403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496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4S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496010004</v>
      </c>
      <c r="H4799" s="134">
        <f>Systematic[[#This Row],[SampleVariableLabel]]+100*Systematic[[#This Row],[State]]</f>
        <v>496010504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496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5U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496010005</v>
      </c>
      <c r="H4800" s="134">
        <f>Systematic[[#This Row],[SampleVariableLabel]]+100*Systematic[[#This Row],[State]]</f>
        <v>496010605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496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6Rot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496010006</v>
      </c>
      <c r="H4801" s="134">
        <f>Systematic[[#This Row],[SampleVariableLabel]]+100*Systematic[[#This Row],[State]]</f>
        <v>496010706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497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1pfi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497010001</v>
      </c>
      <c r="H4802" s="134">
        <f>Systematic[[#This Row],[SampleVariableLabel]]+100*Systematic[[#This Row],[State]]</f>
        <v>497010001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497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1OctM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497010002</v>
      </c>
      <c r="H4803" s="134">
        <f>Systematic[[#This Row],[SampleVariableLabel]]+100*Systematic[[#This Row],[State]]</f>
        <v>497010102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497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2D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497010003</v>
      </c>
      <c r="H4804" s="134">
        <f>Systematic[[#This Row],[SampleVariableLabel]]+100*Systematic[[#This Row],[State]]</f>
        <v>497010203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497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2c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497010004</v>
      </c>
      <c r="H4805" s="134">
        <f>Systematic[[#This Row],[SampleVariableLabel]]+100*Systematic[[#This Row],[State]]</f>
        <v>497010304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497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3P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497010005</v>
      </c>
      <c r="H4806" s="134">
        <f>Systematic[[#This Row],[SampleVariableLabel]]+100*Systematic[[#This Row],[State]]</f>
        <v>497010405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497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4S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497010006</v>
      </c>
      <c r="H4807" s="134">
        <f>Systematic[[#This Row],[SampleVariableLabel]]+100*Systematic[[#This Row],[State]]</f>
        <v>497010506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497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5U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497010001</v>
      </c>
      <c r="H4808" s="134">
        <f>Systematic[[#This Row],[SampleVariableLabel]]+100*Systematic[[#This Row],[State]]</f>
        <v>497010601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497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6Rot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497010002</v>
      </c>
      <c r="H4809" s="134">
        <f>Systematic[[#This Row],[SampleVariableLabel]]+100*Systematic[[#This Row],[State]]</f>
        <v>497010702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498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1pfi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498010003</v>
      </c>
      <c r="H4810" s="134">
        <f>Systematic[[#This Row],[SampleVariableLabel]]+100*Systematic[[#This Row],[State]]</f>
        <v>498010003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498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1OctM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498010004</v>
      </c>
      <c r="H4811" s="134">
        <f>Systematic[[#This Row],[SampleVariableLabel]]+100*Systematic[[#This Row],[State]]</f>
        <v>498010104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498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2D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498010005</v>
      </c>
      <c r="H4812" s="134">
        <f>Systematic[[#This Row],[SampleVariableLabel]]+100*Systematic[[#This Row],[State]]</f>
        <v>498010205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498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498010006</v>
      </c>
      <c r="H4813" s="134">
        <f>Systematic[[#This Row],[SampleVariableLabel]]+100*Systematic[[#This Row],[State]]</f>
        <v>498010306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498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3P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498010001</v>
      </c>
      <c r="H4814" s="134">
        <f>Systematic[[#This Row],[SampleVariableLabel]]+100*Systematic[[#This Row],[State]]</f>
        <v>498010401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498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4S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498010002</v>
      </c>
      <c r="H4815" s="134">
        <f>Systematic[[#This Row],[SampleVariableLabel]]+100*Systematic[[#This Row],[State]]</f>
        <v>498010502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498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5U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498010003</v>
      </c>
      <c r="H4816" s="134">
        <f>Systematic[[#This Row],[SampleVariableLabel]]+100*Systematic[[#This Row],[State]]</f>
        <v>498010603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498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6Rot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498010004</v>
      </c>
      <c r="H4817" s="134">
        <f>Systematic[[#This Row],[SampleVariableLabel]]+100*Systematic[[#This Row],[State]]</f>
        <v>498010704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499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1pfi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499010005</v>
      </c>
      <c r="H4818" s="134">
        <f>Systematic[[#This Row],[SampleVariableLabel]]+100*Systematic[[#This Row],[State]]</f>
        <v>499010005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499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1OctM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499010006</v>
      </c>
      <c r="H4819" s="134">
        <f>Systematic[[#This Row],[SampleVariableLabel]]+100*Systematic[[#This Row],[State]]</f>
        <v>499010106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499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2D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499010001</v>
      </c>
      <c r="H4820" s="134">
        <f>Systematic[[#This Row],[SampleVariableLabel]]+100*Systematic[[#This Row],[State]]</f>
        <v>499010201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499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2c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499010002</v>
      </c>
      <c r="H4821" s="134">
        <f>Systematic[[#This Row],[SampleVariableLabel]]+100*Systematic[[#This Row],[State]]</f>
        <v>499010302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499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3P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499010003</v>
      </c>
      <c r="H4822" s="134">
        <f>Systematic[[#This Row],[SampleVariableLabel]]+100*Systematic[[#This Row],[State]]</f>
        <v>499010403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499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4S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499010004</v>
      </c>
      <c r="H4823" s="134">
        <f>Systematic[[#This Row],[SampleVariableLabel]]+100*Systematic[[#This Row],[State]]</f>
        <v>499010504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499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5U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499010005</v>
      </c>
      <c r="H4824" s="134">
        <f>Systematic[[#This Row],[SampleVariableLabel]]+100*Systematic[[#This Row],[State]]</f>
        <v>499010605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499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6Rot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499010006</v>
      </c>
      <c r="H4825" s="134">
        <f>Systematic[[#This Row],[SampleVariableLabel]]+100*Systematic[[#This Row],[State]]</f>
        <v>499010706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500</v>
      </c>
      <c r="B4826" s="1">
        <f>IF(C4826=0,IF(B4825=Protocol!$V$20,1,B4825+1),B4825)</f>
        <v>1</v>
      </c>
      <c r="C4826" s="1">
        <f>IF(C4825+1=Protocol!$V$21,0,C4825+1)</f>
        <v>0</v>
      </c>
      <c r="D4826" s="1">
        <f t="shared" si="167"/>
        <v>1</v>
      </c>
      <c r="E4826" s="1" t="str">
        <f>INDEX(Protocol[Mark],MATCH(C4826,Protocol[Step],0))</f>
        <v>1pfi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500010001</v>
      </c>
      <c r="H4826" s="134">
        <f>Systematic[[#This Row],[SampleVariableLabel]]+100*Systematic[[#This Row],[State]]</f>
        <v>500010001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500</v>
      </c>
      <c r="B4827" s="1">
        <f>IF(C4827=0,IF(B4826=Protocol!$V$20,1,B4826+1),B4826)</f>
        <v>1</v>
      </c>
      <c r="C4827" s="1">
        <f>IF(C4826+1=Protocol!$V$21,0,C4826+1)</f>
        <v>1</v>
      </c>
      <c r="D4827" s="1">
        <f t="shared" si="167"/>
        <v>2</v>
      </c>
      <c r="E4827" s="1" t="str">
        <f>INDEX(Protocol[Mark],MATCH(C4827,Protocol[Step],0))</f>
        <v>1OctM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500010002</v>
      </c>
      <c r="H4827" s="134">
        <f>Systematic[[#This Row],[SampleVariableLabel]]+100*Systematic[[#This Row],[State]]</f>
        <v>500010102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500</v>
      </c>
      <c r="B4828" s="1">
        <f>IF(C4828=0,IF(B4827=Protocol!$V$20,1,B4827+1),B4827)</f>
        <v>1</v>
      </c>
      <c r="C4828" s="1">
        <f>IF(C4827+1=Protocol!$V$21,0,C4827+1)</f>
        <v>2</v>
      </c>
      <c r="D4828" s="1">
        <f t="shared" si="167"/>
        <v>3</v>
      </c>
      <c r="E4828" s="1" t="str">
        <f>INDEX(Protocol[Mark],MATCH(C4828,Protocol[Step],0))</f>
        <v>2D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500010003</v>
      </c>
      <c r="H4828" s="134">
        <f>Systematic[[#This Row],[SampleVariableLabel]]+100*Systematic[[#This Row],[State]]</f>
        <v>500010203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500</v>
      </c>
      <c r="B4829" s="1">
        <f>IF(C4829=0,IF(B4828=Protocol!$V$20,1,B4828+1),B4828)</f>
        <v>1</v>
      </c>
      <c r="C4829" s="1">
        <f>IF(C4828+1=Protocol!$V$21,0,C4828+1)</f>
        <v>3</v>
      </c>
      <c r="D4829" s="1">
        <f t="shared" si="167"/>
        <v>4</v>
      </c>
      <c r="E4829" s="1" t="str">
        <f>INDEX(Protocol[Mark],MATCH(C4829,Protocol[Step],0))</f>
        <v>2c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500010004</v>
      </c>
      <c r="H4829" s="134">
        <f>Systematic[[#This Row],[SampleVariableLabel]]+100*Systematic[[#This Row],[State]]</f>
        <v>500010304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500</v>
      </c>
      <c r="B4830" s="1">
        <f>IF(C4830=0,IF(B4829=Protocol!$V$20,1,B4829+1),B4829)</f>
        <v>1</v>
      </c>
      <c r="C4830" s="1">
        <f>IF(C4829+1=Protocol!$V$21,0,C4829+1)</f>
        <v>4</v>
      </c>
      <c r="D4830" s="1">
        <f t="shared" si="167"/>
        <v>5</v>
      </c>
      <c r="E4830" s="1" t="str">
        <f>INDEX(Protocol[Mark],MATCH(C4830,Protocol[Step],0))</f>
        <v>3P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500010005</v>
      </c>
      <c r="H4830" s="134">
        <f>Systematic[[#This Row],[SampleVariableLabel]]+100*Systematic[[#This Row],[State]]</f>
        <v>500010405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500</v>
      </c>
      <c r="B4831" s="1">
        <f>IF(C4831=0,IF(B4830=Protocol!$V$20,1,B4830+1),B4830)</f>
        <v>1</v>
      </c>
      <c r="C4831" s="1">
        <f>IF(C4830+1=Protocol!$V$21,0,C4830+1)</f>
        <v>5</v>
      </c>
      <c r="D4831" s="1">
        <f t="shared" si="167"/>
        <v>6</v>
      </c>
      <c r="E4831" s="1" t="str">
        <f>INDEX(Protocol[Mark],MATCH(C4831,Protocol[Step],0))</f>
        <v>4S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500010006</v>
      </c>
      <c r="H4831" s="134">
        <f>Systematic[[#This Row],[SampleVariableLabel]]+100*Systematic[[#This Row],[State]]</f>
        <v>500010506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500</v>
      </c>
      <c r="B4832" s="1">
        <f>IF(C4832=0,IF(B4831=Protocol!$V$20,1,B4831+1),B4831)</f>
        <v>1</v>
      </c>
      <c r="C4832" s="1">
        <f>IF(C4831+1=Protocol!$V$21,0,C4831+1)</f>
        <v>6</v>
      </c>
      <c r="D4832" s="1">
        <f t="shared" si="167"/>
        <v>1</v>
      </c>
      <c r="E4832" s="1" t="str">
        <f>INDEX(Protocol[Mark],MATCH(C4832,Protocol[Step],0))</f>
        <v>5U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500010001</v>
      </c>
      <c r="H4832" s="134">
        <f>Systematic[[#This Row],[SampleVariableLabel]]+100*Systematic[[#This Row],[State]]</f>
        <v>500010601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500</v>
      </c>
      <c r="B4833" s="1">
        <f>IF(C4833=0,IF(B4832=Protocol!$V$20,1,B4832+1),B4832)</f>
        <v>1</v>
      </c>
      <c r="C4833" s="1">
        <f>IF(C4832+1=Protocol!$V$21,0,C4832+1)</f>
        <v>7</v>
      </c>
      <c r="D4833" s="1">
        <f t="shared" si="167"/>
        <v>2</v>
      </c>
      <c r="E4833" s="1" t="str">
        <f>INDEX(Protocol[Mark],MATCH(C4833,Protocol[Step],0))</f>
        <v>6Rot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500010002</v>
      </c>
      <c r="H4833" s="134">
        <f>Systematic[[#This Row],[SampleVariableLabel]]+100*Systematic[[#This Row],[State]]</f>
        <v>500010702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501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1pfi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501010003</v>
      </c>
      <c r="H4834" s="134">
        <f>Systematic[[#This Row],[SampleVariableLabel]]+100*Systematic[[#This Row],[State]]</f>
        <v>501010003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501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1OctM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501010004</v>
      </c>
      <c r="H4835" s="134">
        <f>Systematic[[#This Row],[SampleVariableLabel]]+100*Systematic[[#This Row],[State]]</f>
        <v>501010104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501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2D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501010005</v>
      </c>
      <c r="H4836" s="134">
        <f>Systematic[[#This Row],[SampleVariableLabel]]+100*Systematic[[#This Row],[State]]</f>
        <v>501010205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501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2c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501010006</v>
      </c>
      <c r="H4837" s="134">
        <f>Systematic[[#This Row],[SampleVariableLabel]]+100*Systematic[[#This Row],[State]]</f>
        <v>501010306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501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3P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501010001</v>
      </c>
      <c r="H4838" s="134">
        <f>Systematic[[#This Row],[SampleVariableLabel]]+100*Systematic[[#This Row],[State]]</f>
        <v>501010401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501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4S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501010002</v>
      </c>
      <c r="H4839" s="134">
        <f>Systematic[[#This Row],[SampleVariableLabel]]+100*Systematic[[#This Row],[State]]</f>
        <v>501010502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501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5U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501010003</v>
      </c>
      <c r="H4840" s="134">
        <f>Systematic[[#This Row],[SampleVariableLabel]]+100*Systematic[[#This Row],[State]]</f>
        <v>501010603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501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6Rot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501010004</v>
      </c>
      <c r="H4841" s="134">
        <f>Systematic[[#This Row],[SampleVariableLabel]]+100*Systematic[[#This Row],[State]]</f>
        <v>501010704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502</v>
      </c>
      <c r="B4842" s="1">
        <f>IF(C4842=0,IF(B4841=Protocol!$V$20,1,B4841+1),B4841)</f>
        <v>1</v>
      </c>
      <c r="C4842" s="1">
        <f>IF(C4841+1=Protocol!$V$21,0,C4841+1)</f>
        <v>0</v>
      </c>
      <c r="D4842" s="1">
        <f t="shared" si="167"/>
        <v>5</v>
      </c>
      <c r="E4842" s="1" t="str">
        <f>INDEX(Protocol[Mark],MATCH(C4842,Protocol[Step],0))</f>
        <v>1pfi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502010005</v>
      </c>
      <c r="H4842" s="134">
        <f>Systematic[[#This Row],[SampleVariableLabel]]+100*Systematic[[#This Row],[State]]</f>
        <v>502010005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502</v>
      </c>
      <c r="B4843" s="1">
        <f>IF(C4843=0,IF(B4842=Protocol!$V$20,1,B4842+1),B4842)</f>
        <v>1</v>
      </c>
      <c r="C4843" s="1">
        <f>IF(C4842+1=Protocol!$V$21,0,C4842+1)</f>
        <v>1</v>
      </c>
      <c r="D4843" s="1">
        <f t="shared" si="167"/>
        <v>6</v>
      </c>
      <c r="E4843" s="1" t="str">
        <f>INDEX(Protocol[Mark],MATCH(C4843,Protocol[Step],0))</f>
        <v>1OctM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502010006</v>
      </c>
      <c r="H4843" s="134">
        <f>Systematic[[#This Row],[SampleVariableLabel]]+100*Systematic[[#This Row],[State]]</f>
        <v>502010106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502</v>
      </c>
      <c r="B4844" s="1">
        <f>IF(C4844=0,IF(B4843=Protocol!$V$20,1,B4843+1),B4843)</f>
        <v>1</v>
      </c>
      <c r="C4844" s="1">
        <f>IF(C4843+1=Protocol!$V$21,0,C4843+1)</f>
        <v>2</v>
      </c>
      <c r="D4844" s="1">
        <f t="shared" si="167"/>
        <v>1</v>
      </c>
      <c r="E4844" s="1" t="str">
        <f>INDEX(Protocol[Mark],MATCH(C4844,Protocol[Step],0))</f>
        <v>2D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502010001</v>
      </c>
      <c r="H4844" s="134">
        <f>Systematic[[#This Row],[SampleVariableLabel]]+100*Systematic[[#This Row],[State]]</f>
        <v>502010201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502</v>
      </c>
      <c r="B4845" s="1">
        <f>IF(C4845=0,IF(B4844=Protocol!$V$20,1,B4844+1),B4844)</f>
        <v>1</v>
      </c>
      <c r="C4845" s="1">
        <f>IF(C4844+1=Protocol!$V$21,0,C4844+1)</f>
        <v>3</v>
      </c>
      <c r="D4845" s="1">
        <f t="shared" si="167"/>
        <v>2</v>
      </c>
      <c r="E4845" s="1" t="str">
        <f>INDEX(Protocol[Mark],MATCH(C4845,Protocol[Step],0))</f>
        <v>2c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502010002</v>
      </c>
      <c r="H4845" s="134">
        <f>Systematic[[#This Row],[SampleVariableLabel]]+100*Systematic[[#This Row],[State]]</f>
        <v>502010302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502</v>
      </c>
      <c r="B4846" s="1">
        <f>IF(C4846=0,IF(B4845=Protocol!$V$20,1,B4845+1),B4845)</f>
        <v>1</v>
      </c>
      <c r="C4846" s="1">
        <f>IF(C4845+1=Protocol!$V$21,0,C4845+1)</f>
        <v>4</v>
      </c>
      <c r="D4846" s="1">
        <f t="shared" si="167"/>
        <v>3</v>
      </c>
      <c r="E4846" s="1" t="str">
        <f>INDEX(Protocol[Mark],MATCH(C4846,Protocol[Step],0))</f>
        <v>3P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502010003</v>
      </c>
      <c r="H4846" s="134">
        <f>Systematic[[#This Row],[SampleVariableLabel]]+100*Systematic[[#This Row],[State]]</f>
        <v>502010403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502</v>
      </c>
      <c r="B4847" s="1">
        <f>IF(C4847=0,IF(B4846=Protocol!$V$20,1,B4846+1),B4846)</f>
        <v>1</v>
      </c>
      <c r="C4847" s="1">
        <f>IF(C4846+1=Protocol!$V$21,0,C4846+1)</f>
        <v>5</v>
      </c>
      <c r="D4847" s="1">
        <f t="shared" si="167"/>
        <v>4</v>
      </c>
      <c r="E4847" s="1" t="str">
        <f>INDEX(Protocol[Mark],MATCH(C4847,Protocol[Step],0))</f>
        <v>4S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502010004</v>
      </c>
      <c r="H4847" s="134">
        <f>Systematic[[#This Row],[SampleVariableLabel]]+100*Systematic[[#This Row],[State]]</f>
        <v>502010504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502</v>
      </c>
      <c r="B4848" s="1">
        <f>IF(C4848=0,IF(B4847=Protocol!$V$20,1,B4847+1),B4847)</f>
        <v>1</v>
      </c>
      <c r="C4848" s="1">
        <f>IF(C4847+1=Protocol!$V$21,0,C4847+1)</f>
        <v>6</v>
      </c>
      <c r="D4848" s="1">
        <f t="shared" si="167"/>
        <v>5</v>
      </c>
      <c r="E4848" s="1" t="str">
        <f>INDEX(Protocol[Mark],MATCH(C4848,Protocol[Step],0))</f>
        <v>5U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502010005</v>
      </c>
      <c r="H4848" s="134">
        <f>Systematic[[#This Row],[SampleVariableLabel]]+100*Systematic[[#This Row],[State]]</f>
        <v>502010605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502</v>
      </c>
      <c r="B4849" s="1">
        <f>IF(C4849=0,IF(B4848=Protocol!$V$20,1,B4848+1),B4848)</f>
        <v>1</v>
      </c>
      <c r="C4849" s="1">
        <f>IF(C4848+1=Protocol!$V$21,0,C4848+1)</f>
        <v>7</v>
      </c>
      <c r="D4849" s="1">
        <f t="shared" si="167"/>
        <v>6</v>
      </c>
      <c r="E4849" s="1" t="str">
        <f>INDEX(Protocol[Mark],MATCH(C4849,Protocol[Step],0))</f>
        <v>6Rot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502010006</v>
      </c>
      <c r="H4849" s="134">
        <f>Systematic[[#This Row],[SampleVariableLabel]]+100*Systematic[[#This Row],[State]]</f>
        <v>502010706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503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1pfi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503010001</v>
      </c>
      <c r="H4850" s="134">
        <f>Systematic[[#This Row],[SampleVariableLabel]]+100*Systematic[[#This Row],[State]]</f>
        <v>503010001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503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1OctM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503010002</v>
      </c>
      <c r="H4851" s="134">
        <f>Systematic[[#This Row],[SampleVariableLabel]]+100*Systematic[[#This Row],[State]]</f>
        <v>503010102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503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2D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503010003</v>
      </c>
      <c r="H4852" s="134">
        <f>Systematic[[#This Row],[SampleVariableLabel]]+100*Systematic[[#This Row],[State]]</f>
        <v>503010203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503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2c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503010004</v>
      </c>
      <c r="H4853" s="134">
        <f>Systematic[[#This Row],[SampleVariableLabel]]+100*Systematic[[#This Row],[State]]</f>
        <v>503010304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503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3P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503010005</v>
      </c>
      <c r="H4854" s="134">
        <f>Systematic[[#This Row],[SampleVariableLabel]]+100*Systematic[[#This Row],[State]]</f>
        <v>503010405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503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4S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503010006</v>
      </c>
      <c r="H4855" s="134">
        <f>Systematic[[#This Row],[SampleVariableLabel]]+100*Systematic[[#This Row],[State]]</f>
        <v>503010506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503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5U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503010001</v>
      </c>
      <c r="H4856" s="134">
        <f>Systematic[[#This Row],[SampleVariableLabel]]+100*Systematic[[#This Row],[State]]</f>
        <v>503010601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503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6Rot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503010002</v>
      </c>
      <c r="H4857" s="134">
        <f>Systematic[[#This Row],[SampleVariableLabel]]+100*Systematic[[#This Row],[State]]</f>
        <v>503010702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504</v>
      </c>
      <c r="B4858" s="1">
        <f>IF(C4858=0,IF(B4857=Protocol!$V$20,1,B4857+1),B4857)</f>
        <v>1</v>
      </c>
      <c r="C4858" s="1">
        <f>IF(C4857+1=Protocol!$V$21,0,C4857+1)</f>
        <v>0</v>
      </c>
      <c r="D4858" s="1">
        <f t="shared" si="167"/>
        <v>3</v>
      </c>
      <c r="E4858" s="1" t="str">
        <f>INDEX(Protocol[Mark],MATCH(C4858,Protocol[Step],0))</f>
        <v>1pfi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504010003</v>
      </c>
      <c r="H4858" s="134">
        <f>Systematic[[#This Row],[SampleVariableLabel]]+100*Systematic[[#This Row],[State]]</f>
        <v>504010003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504</v>
      </c>
      <c r="B4859" s="1">
        <f>IF(C4859=0,IF(B4858=Protocol!$V$20,1,B4858+1),B4858)</f>
        <v>1</v>
      </c>
      <c r="C4859" s="1">
        <f>IF(C4858+1=Protocol!$V$21,0,C4858+1)</f>
        <v>1</v>
      </c>
      <c r="D4859" s="1">
        <f t="shared" si="167"/>
        <v>4</v>
      </c>
      <c r="E4859" s="1" t="str">
        <f>INDEX(Protocol[Mark],MATCH(C4859,Protocol[Step],0))</f>
        <v>1OctM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504010004</v>
      </c>
      <c r="H4859" s="134">
        <f>Systematic[[#This Row],[SampleVariableLabel]]+100*Systematic[[#This Row],[State]]</f>
        <v>504010104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504</v>
      </c>
      <c r="B4860" s="1">
        <f>IF(C4860=0,IF(B4859=Protocol!$V$20,1,B4859+1),B4859)</f>
        <v>1</v>
      </c>
      <c r="C4860" s="1">
        <f>IF(C4859+1=Protocol!$V$21,0,C4859+1)</f>
        <v>2</v>
      </c>
      <c r="D4860" s="1">
        <f t="shared" si="167"/>
        <v>5</v>
      </c>
      <c r="E4860" s="1" t="str">
        <f>INDEX(Protocol[Mark],MATCH(C4860,Protocol[Step],0))</f>
        <v>2D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504010005</v>
      </c>
      <c r="H4860" s="134">
        <f>Systematic[[#This Row],[SampleVariableLabel]]+100*Systematic[[#This Row],[State]]</f>
        <v>504010205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504</v>
      </c>
      <c r="B4861" s="1">
        <f>IF(C4861=0,IF(B4860=Protocol!$V$20,1,B4860+1),B4860)</f>
        <v>1</v>
      </c>
      <c r="C4861" s="1">
        <f>IF(C4860+1=Protocol!$V$21,0,C4860+1)</f>
        <v>3</v>
      </c>
      <c r="D4861" s="1">
        <f t="shared" si="167"/>
        <v>6</v>
      </c>
      <c r="E4861" s="1" t="str">
        <f>INDEX(Protocol[Mark],MATCH(C4861,Protocol[Step],0))</f>
        <v>2c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504010006</v>
      </c>
      <c r="H4861" s="134">
        <f>Systematic[[#This Row],[SampleVariableLabel]]+100*Systematic[[#This Row],[State]]</f>
        <v>504010306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504</v>
      </c>
      <c r="B4862" s="1">
        <f>IF(C4862=0,IF(B4861=Protocol!$V$20,1,B4861+1),B4861)</f>
        <v>1</v>
      </c>
      <c r="C4862" s="1">
        <f>IF(C4861+1=Protocol!$V$21,0,C4861+1)</f>
        <v>4</v>
      </c>
      <c r="D4862" s="1">
        <f t="shared" si="167"/>
        <v>1</v>
      </c>
      <c r="E4862" s="1" t="str">
        <f>INDEX(Protocol[Mark],MATCH(C4862,Protocol[Step],0))</f>
        <v>3P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504010001</v>
      </c>
      <c r="H4862" s="134">
        <f>Systematic[[#This Row],[SampleVariableLabel]]+100*Systematic[[#This Row],[State]]</f>
        <v>504010401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504</v>
      </c>
      <c r="B4863" s="1">
        <f>IF(C4863=0,IF(B4862=Protocol!$V$20,1,B4862+1),B4862)</f>
        <v>1</v>
      </c>
      <c r="C4863" s="1">
        <f>IF(C4862+1=Protocol!$V$21,0,C4862+1)</f>
        <v>5</v>
      </c>
      <c r="D4863" s="1">
        <f t="shared" si="167"/>
        <v>2</v>
      </c>
      <c r="E4863" s="1" t="str">
        <f>INDEX(Protocol[Mark],MATCH(C4863,Protocol[Step],0))</f>
        <v>4S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504010002</v>
      </c>
      <c r="H4863" s="134">
        <f>Systematic[[#This Row],[SampleVariableLabel]]+100*Systematic[[#This Row],[State]]</f>
        <v>504010502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504</v>
      </c>
      <c r="B4864" s="1">
        <f>IF(C4864=0,IF(B4863=Protocol!$V$20,1,B4863+1),B4863)</f>
        <v>1</v>
      </c>
      <c r="C4864" s="1">
        <f>IF(C4863+1=Protocol!$V$21,0,C4863+1)</f>
        <v>6</v>
      </c>
      <c r="D4864" s="1">
        <f t="shared" si="167"/>
        <v>3</v>
      </c>
      <c r="E4864" s="1" t="str">
        <f>INDEX(Protocol[Mark],MATCH(C4864,Protocol[Step],0))</f>
        <v>5U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504010003</v>
      </c>
      <c r="H4864" s="134">
        <f>Systematic[[#This Row],[SampleVariableLabel]]+100*Systematic[[#This Row],[State]]</f>
        <v>504010603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504</v>
      </c>
      <c r="B4865" s="1">
        <f>IF(C4865=0,IF(B4864=Protocol!$V$20,1,B4864+1),B4864)</f>
        <v>1</v>
      </c>
      <c r="C4865" s="1">
        <f>IF(C4864+1=Protocol!$V$21,0,C4864+1)</f>
        <v>7</v>
      </c>
      <c r="D4865" s="1">
        <f t="shared" si="167"/>
        <v>4</v>
      </c>
      <c r="E4865" s="1" t="str">
        <f>INDEX(Protocol[Mark],MATCH(C4865,Protocol[Step],0))</f>
        <v>6Rot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504010004</v>
      </c>
      <c r="H4865" s="134">
        <f>Systematic[[#This Row],[SampleVariableLabel]]+100*Systematic[[#This Row],[State]]</f>
        <v>504010704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505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1pfi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505010005</v>
      </c>
      <c r="H4866" s="134">
        <f>Systematic[[#This Row],[SampleVariableLabel]]+100*Systematic[[#This Row],[State]]</f>
        <v>505010005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505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1OctM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505010006</v>
      </c>
      <c r="H4867" s="134">
        <f>Systematic[[#This Row],[SampleVariableLabel]]+100*Systematic[[#This Row],[State]]</f>
        <v>505010106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505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2D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505010001</v>
      </c>
      <c r="H4868" s="134">
        <f>Systematic[[#This Row],[SampleVariableLabel]]+100*Systematic[[#This Row],[State]]</f>
        <v>505010201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505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2c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505010002</v>
      </c>
      <c r="H4869" s="134">
        <f>Systematic[[#This Row],[SampleVariableLabel]]+100*Systematic[[#This Row],[State]]</f>
        <v>505010302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505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3P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505010003</v>
      </c>
      <c r="H4870" s="134">
        <f>Systematic[[#This Row],[SampleVariableLabel]]+100*Systematic[[#This Row],[State]]</f>
        <v>505010403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505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4S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505010004</v>
      </c>
      <c r="H4871" s="134">
        <f>Systematic[[#This Row],[SampleVariableLabel]]+100*Systematic[[#This Row],[State]]</f>
        <v>505010504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505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5U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505010005</v>
      </c>
      <c r="H4872" s="134">
        <f>Systematic[[#This Row],[SampleVariableLabel]]+100*Systematic[[#This Row],[State]]</f>
        <v>505010605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505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6Rot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505010006</v>
      </c>
      <c r="H4873" s="134">
        <f>Systematic[[#This Row],[SampleVariableLabel]]+100*Systematic[[#This Row],[State]]</f>
        <v>505010706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506</v>
      </c>
      <c r="B4874" s="1">
        <f>IF(C4874=0,IF(B4873=Protocol!$V$20,1,B4873+1),B4873)</f>
        <v>1</v>
      </c>
      <c r="C4874" s="1">
        <f>IF(C4873+1=Protocol!$V$21,0,C4873+1)</f>
        <v>0</v>
      </c>
      <c r="D4874" s="1">
        <f t="shared" si="169"/>
        <v>1</v>
      </c>
      <c r="E4874" s="1" t="str">
        <f>INDEX(Protocol[Mark],MATCH(C4874,Protocol[Step],0))</f>
        <v>1pfi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506010001</v>
      </c>
      <c r="H4874" s="134">
        <f>Systematic[[#This Row],[SampleVariableLabel]]+100*Systematic[[#This Row],[State]]</f>
        <v>506010001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506</v>
      </c>
      <c r="B4875" s="1">
        <f>IF(C4875=0,IF(B4874=Protocol!$V$20,1,B4874+1),B4874)</f>
        <v>1</v>
      </c>
      <c r="C4875" s="1">
        <f>IF(C4874+1=Protocol!$V$21,0,C4874+1)</f>
        <v>1</v>
      </c>
      <c r="D4875" s="1">
        <f t="shared" si="169"/>
        <v>2</v>
      </c>
      <c r="E4875" s="1" t="str">
        <f>INDEX(Protocol[Mark],MATCH(C4875,Protocol[Step],0))</f>
        <v>1OctM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506010002</v>
      </c>
      <c r="H4875" s="134">
        <f>Systematic[[#This Row],[SampleVariableLabel]]+100*Systematic[[#This Row],[State]]</f>
        <v>506010102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506</v>
      </c>
      <c r="B4876" s="1">
        <f>IF(C4876=0,IF(B4875=Protocol!$V$20,1,B4875+1),B4875)</f>
        <v>1</v>
      </c>
      <c r="C4876" s="1">
        <f>IF(C4875+1=Protocol!$V$21,0,C4875+1)</f>
        <v>2</v>
      </c>
      <c r="D4876" s="1">
        <f t="shared" si="169"/>
        <v>3</v>
      </c>
      <c r="E4876" s="1" t="str">
        <f>INDEX(Protocol[Mark],MATCH(C4876,Protocol[Step],0))</f>
        <v>2D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506010003</v>
      </c>
      <c r="H4876" s="134">
        <f>Systematic[[#This Row],[SampleVariableLabel]]+100*Systematic[[#This Row],[State]]</f>
        <v>506010203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506</v>
      </c>
      <c r="B4877" s="1">
        <f>IF(C4877=0,IF(B4876=Protocol!$V$20,1,B4876+1),B4876)</f>
        <v>1</v>
      </c>
      <c r="C4877" s="1">
        <f>IF(C4876+1=Protocol!$V$21,0,C4876+1)</f>
        <v>3</v>
      </c>
      <c r="D4877" s="1">
        <f t="shared" si="169"/>
        <v>4</v>
      </c>
      <c r="E4877" s="1" t="str">
        <f>INDEX(Protocol[Mark],MATCH(C4877,Protocol[Step],0))</f>
        <v>2c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506010004</v>
      </c>
      <c r="H4877" s="134">
        <f>Systematic[[#This Row],[SampleVariableLabel]]+100*Systematic[[#This Row],[State]]</f>
        <v>506010304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506</v>
      </c>
      <c r="B4878" s="1">
        <f>IF(C4878=0,IF(B4877=Protocol!$V$20,1,B4877+1),B4877)</f>
        <v>1</v>
      </c>
      <c r="C4878" s="1">
        <f>IF(C4877+1=Protocol!$V$21,0,C4877+1)</f>
        <v>4</v>
      </c>
      <c r="D4878" s="1">
        <f t="shared" si="169"/>
        <v>5</v>
      </c>
      <c r="E4878" s="1" t="str">
        <f>INDEX(Protocol[Mark],MATCH(C4878,Protocol[Step],0))</f>
        <v>3P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506010005</v>
      </c>
      <c r="H4878" s="134">
        <f>Systematic[[#This Row],[SampleVariableLabel]]+100*Systematic[[#This Row],[State]]</f>
        <v>506010405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506</v>
      </c>
      <c r="B4879" s="1">
        <f>IF(C4879=0,IF(B4878=Protocol!$V$20,1,B4878+1),B4878)</f>
        <v>1</v>
      </c>
      <c r="C4879" s="1">
        <f>IF(C4878+1=Protocol!$V$21,0,C4878+1)</f>
        <v>5</v>
      </c>
      <c r="D4879" s="1">
        <f t="shared" si="169"/>
        <v>6</v>
      </c>
      <c r="E4879" s="1" t="str">
        <f>INDEX(Protocol[Mark],MATCH(C4879,Protocol[Step],0))</f>
        <v>4S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506010006</v>
      </c>
      <c r="H4879" s="134">
        <f>Systematic[[#This Row],[SampleVariableLabel]]+100*Systematic[[#This Row],[State]]</f>
        <v>506010506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506</v>
      </c>
      <c r="B4880" s="1">
        <f>IF(C4880=0,IF(B4879=Protocol!$V$20,1,B4879+1),B4879)</f>
        <v>1</v>
      </c>
      <c r="C4880" s="1">
        <f>IF(C4879+1=Protocol!$V$21,0,C4879+1)</f>
        <v>6</v>
      </c>
      <c r="D4880" s="1">
        <f t="shared" si="169"/>
        <v>1</v>
      </c>
      <c r="E4880" s="1" t="str">
        <f>INDEX(Protocol[Mark],MATCH(C4880,Protocol[Step],0))</f>
        <v>5U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506010001</v>
      </c>
      <c r="H4880" s="134">
        <f>Systematic[[#This Row],[SampleVariableLabel]]+100*Systematic[[#This Row],[State]]</f>
        <v>506010601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506</v>
      </c>
      <c r="B4881" s="1">
        <f>IF(C4881=0,IF(B4880=Protocol!$V$20,1,B4880+1),B4880)</f>
        <v>1</v>
      </c>
      <c r="C4881" s="1">
        <f>IF(C4880+1=Protocol!$V$21,0,C4880+1)</f>
        <v>7</v>
      </c>
      <c r="D4881" s="1">
        <f t="shared" si="169"/>
        <v>2</v>
      </c>
      <c r="E4881" s="1" t="str">
        <f>INDEX(Protocol[Mark],MATCH(C4881,Protocol[Step],0))</f>
        <v>6Rot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506010002</v>
      </c>
      <c r="H4881" s="134">
        <f>Systematic[[#This Row],[SampleVariableLabel]]+100*Systematic[[#This Row],[State]]</f>
        <v>506010702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507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1pfi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507010003</v>
      </c>
      <c r="H4882" s="134">
        <f>Systematic[[#This Row],[SampleVariableLabel]]+100*Systematic[[#This Row],[State]]</f>
        <v>507010003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507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1OctM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507010004</v>
      </c>
      <c r="H4883" s="134">
        <f>Systematic[[#This Row],[SampleVariableLabel]]+100*Systematic[[#This Row],[State]]</f>
        <v>507010104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507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2D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507010005</v>
      </c>
      <c r="H4884" s="134">
        <f>Systematic[[#This Row],[SampleVariableLabel]]+100*Systematic[[#This Row],[State]]</f>
        <v>507010205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507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2c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507010006</v>
      </c>
      <c r="H4885" s="134">
        <f>Systematic[[#This Row],[SampleVariableLabel]]+100*Systematic[[#This Row],[State]]</f>
        <v>507010306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507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507010001</v>
      </c>
      <c r="H4886" s="134">
        <f>Systematic[[#This Row],[SampleVariableLabel]]+100*Systematic[[#This Row],[State]]</f>
        <v>507010401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507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4S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507010002</v>
      </c>
      <c r="H4887" s="134">
        <f>Systematic[[#This Row],[SampleVariableLabel]]+100*Systematic[[#This Row],[State]]</f>
        <v>507010502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507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5U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507010003</v>
      </c>
      <c r="H4888" s="134">
        <f>Systematic[[#This Row],[SampleVariableLabel]]+100*Systematic[[#This Row],[State]]</f>
        <v>507010603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507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6Rot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507010004</v>
      </c>
      <c r="H4889" s="134">
        <f>Systematic[[#This Row],[SampleVariableLabel]]+100*Systematic[[#This Row],[State]]</f>
        <v>507010704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508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1pfi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508010005</v>
      </c>
      <c r="H4890" s="134">
        <f>Systematic[[#This Row],[SampleVariableLabel]]+100*Systematic[[#This Row],[State]]</f>
        <v>508010005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508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1OctM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508010006</v>
      </c>
      <c r="H4891" s="134">
        <f>Systematic[[#This Row],[SampleVariableLabel]]+100*Systematic[[#This Row],[State]]</f>
        <v>508010106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508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508010001</v>
      </c>
      <c r="H4892" s="134">
        <f>Systematic[[#This Row],[SampleVariableLabel]]+100*Systematic[[#This Row],[State]]</f>
        <v>508010201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508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508010002</v>
      </c>
      <c r="H4893" s="134">
        <f>Systematic[[#This Row],[SampleVariableLabel]]+100*Systematic[[#This Row],[State]]</f>
        <v>508010302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508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3P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508010003</v>
      </c>
      <c r="H4894" s="134">
        <f>Systematic[[#This Row],[SampleVariableLabel]]+100*Systematic[[#This Row],[State]]</f>
        <v>508010403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508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4S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508010004</v>
      </c>
      <c r="H4895" s="134">
        <f>Systematic[[#This Row],[SampleVariableLabel]]+100*Systematic[[#This Row],[State]]</f>
        <v>508010504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508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5U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508010005</v>
      </c>
      <c r="H4896" s="134">
        <f>Systematic[[#This Row],[SampleVariableLabel]]+100*Systematic[[#This Row],[State]]</f>
        <v>508010605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508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6Rot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508010006</v>
      </c>
      <c r="H4897" s="134">
        <f>Systematic[[#This Row],[SampleVariableLabel]]+100*Systematic[[#This Row],[State]]</f>
        <v>508010706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509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1pfi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509010001</v>
      </c>
      <c r="H4898" s="134">
        <f>Systematic[[#This Row],[SampleVariableLabel]]+100*Systematic[[#This Row],[State]]</f>
        <v>509010001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509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1OctM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509010002</v>
      </c>
      <c r="H4899" s="134">
        <f>Systematic[[#This Row],[SampleVariableLabel]]+100*Systematic[[#This Row],[State]]</f>
        <v>509010102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509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2D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509010003</v>
      </c>
      <c r="H4900" s="134">
        <f>Systematic[[#This Row],[SampleVariableLabel]]+100*Systematic[[#This Row],[State]]</f>
        <v>509010203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509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2c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509010004</v>
      </c>
      <c r="H4901" s="134">
        <f>Systematic[[#This Row],[SampleVariableLabel]]+100*Systematic[[#This Row],[State]]</f>
        <v>509010304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509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3P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509010005</v>
      </c>
      <c r="H4902" s="134">
        <f>Systematic[[#This Row],[SampleVariableLabel]]+100*Systematic[[#This Row],[State]]</f>
        <v>509010405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509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4S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509010006</v>
      </c>
      <c r="H4903" s="134">
        <f>Systematic[[#This Row],[SampleVariableLabel]]+100*Systematic[[#This Row],[State]]</f>
        <v>509010506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509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5U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509010001</v>
      </c>
      <c r="H4904" s="134">
        <f>Systematic[[#This Row],[SampleVariableLabel]]+100*Systematic[[#This Row],[State]]</f>
        <v>509010601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509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6Rot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509010002</v>
      </c>
      <c r="H4905" s="134">
        <f>Systematic[[#This Row],[SampleVariableLabel]]+100*Systematic[[#This Row],[State]]</f>
        <v>509010702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510</v>
      </c>
      <c r="B4906" s="1">
        <f>IF(C4906=0,IF(B4905=Protocol!$V$20,1,B4905+1),B4905)</f>
        <v>1</v>
      </c>
      <c r="C4906" s="1">
        <f>IF(C4905+1=Protocol!$V$21,0,C4905+1)</f>
        <v>0</v>
      </c>
      <c r="D4906" s="1">
        <f t="shared" si="169"/>
        <v>3</v>
      </c>
      <c r="E4906" s="1" t="str">
        <f>INDEX(Protocol[Mark],MATCH(C4906,Protocol[Step],0))</f>
        <v>1pfi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510010003</v>
      </c>
      <c r="H4906" s="134">
        <f>Systematic[[#This Row],[SampleVariableLabel]]+100*Systematic[[#This Row],[State]]</f>
        <v>510010003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510</v>
      </c>
      <c r="B4907" s="1">
        <f>IF(C4907=0,IF(B4906=Protocol!$V$20,1,B4906+1),B4906)</f>
        <v>1</v>
      </c>
      <c r="C4907" s="1">
        <f>IF(C4906+1=Protocol!$V$21,0,C4906+1)</f>
        <v>1</v>
      </c>
      <c r="D4907" s="1">
        <f t="shared" si="169"/>
        <v>4</v>
      </c>
      <c r="E4907" s="1" t="str">
        <f>INDEX(Protocol[Mark],MATCH(C4907,Protocol[Step],0))</f>
        <v>1OctM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510010004</v>
      </c>
      <c r="H4907" s="134">
        <f>Systematic[[#This Row],[SampleVariableLabel]]+100*Systematic[[#This Row],[State]]</f>
        <v>510010104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510</v>
      </c>
      <c r="B4908" s="1">
        <f>IF(C4908=0,IF(B4907=Protocol!$V$20,1,B4907+1),B4907)</f>
        <v>1</v>
      </c>
      <c r="C4908" s="1">
        <f>IF(C4907+1=Protocol!$V$21,0,C4907+1)</f>
        <v>2</v>
      </c>
      <c r="D4908" s="1">
        <f t="shared" si="169"/>
        <v>5</v>
      </c>
      <c r="E4908" s="1" t="str">
        <f>INDEX(Protocol[Mark],MATCH(C4908,Protocol[Step],0))</f>
        <v>2D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510010005</v>
      </c>
      <c r="H4908" s="134">
        <f>Systematic[[#This Row],[SampleVariableLabel]]+100*Systematic[[#This Row],[State]]</f>
        <v>510010205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510</v>
      </c>
      <c r="B4909" s="1">
        <f>IF(C4909=0,IF(B4908=Protocol!$V$20,1,B4908+1),B4908)</f>
        <v>1</v>
      </c>
      <c r="C4909" s="1">
        <f>IF(C4908+1=Protocol!$V$21,0,C4908+1)</f>
        <v>3</v>
      </c>
      <c r="D4909" s="1">
        <f t="shared" si="169"/>
        <v>6</v>
      </c>
      <c r="E4909" s="1" t="str">
        <f>INDEX(Protocol[Mark],MATCH(C4909,Protocol[Step],0))</f>
        <v>2c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510010006</v>
      </c>
      <c r="H4909" s="134">
        <f>Systematic[[#This Row],[SampleVariableLabel]]+100*Systematic[[#This Row],[State]]</f>
        <v>510010306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510</v>
      </c>
      <c r="B4910" s="1">
        <f>IF(C4910=0,IF(B4909=Protocol!$V$20,1,B4909+1),B4909)</f>
        <v>1</v>
      </c>
      <c r="C4910" s="1">
        <f>IF(C4909+1=Protocol!$V$21,0,C4909+1)</f>
        <v>4</v>
      </c>
      <c r="D4910" s="1">
        <f t="shared" si="169"/>
        <v>1</v>
      </c>
      <c r="E4910" s="1" t="str">
        <f>INDEX(Protocol[Mark],MATCH(C4910,Protocol[Step],0))</f>
        <v>3P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510010001</v>
      </c>
      <c r="H4910" s="134">
        <f>Systematic[[#This Row],[SampleVariableLabel]]+100*Systematic[[#This Row],[State]]</f>
        <v>510010401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510</v>
      </c>
      <c r="B4911" s="1">
        <f>IF(C4911=0,IF(B4910=Protocol!$V$20,1,B4910+1),B4910)</f>
        <v>1</v>
      </c>
      <c r="C4911" s="1">
        <f>IF(C4910+1=Protocol!$V$21,0,C4910+1)</f>
        <v>5</v>
      </c>
      <c r="D4911" s="1">
        <f t="shared" si="169"/>
        <v>2</v>
      </c>
      <c r="E4911" s="1" t="str">
        <f>INDEX(Protocol[Mark],MATCH(C4911,Protocol[Step],0))</f>
        <v>4S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510010002</v>
      </c>
      <c r="H4911" s="134">
        <f>Systematic[[#This Row],[SampleVariableLabel]]+100*Systematic[[#This Row],[State]]</f>
        <v>510010502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510</v>
      </c>
      <c r="B4912" s="1">
        <f>IF(C4912=0,IF(B4911=Protocol!$V$20,1,B4911+1),B4911)</f>
        <v>1</v>
      </c>
      <c r="C4912" s="1">
        <f>IF(C4911+1=Protocol!$V$21,0,C4911+1)</f>
        <v>6</v>
      </c>
      <c r="D4912" s="1">
        <f t="shared" si="169"/>
        <v>3</v>
      </c>
      <c r="E4912" s="1" t="str">
        <f>INDEX(Protocol[Mark],MATCH(C4912,Protocol[Step],0))</f>
        <v>5U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510010003</v>
      </c>
      <c r="H4912" s="134">
        <f>Systematic[[#This Row],[SampleVariableLabel]]+100*Systematic[[#This Row],[State]]</f>
        <v>510010603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510</v>
      </c>
      <c r="B4913" s="1">
        <f>IF(C4913=0,IF(B4912=Protocol!$V$20,1,B4912+1),B4912)</f>
        <v>1</v>
      </c>
      <c r="C4913" s="1">
        <f>IF(C4912+1=Protocol!$V$21,0,C4912+1)</f>
        <v>7</v>
      </c>
      <c r="D4913" s="1">
        <f t="shared" si="169"/>
        <v>4</v>
      </c>
      <c r="E4913" s="1" t="str">
        <f>INDEX(Protocol[Mark],MATCH(C4913,Protocol[Step],0))</f>
        <v>6Rot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510010004</v>
      </c>
      <c r="H4913" s="134">
        <f>Systematic[[#This Row],[SampleVariableLabel]]+100*Systematic[[#This Row],[State]]</f>
        <v>510010704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511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1pfi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511010005</v>
      </c>
      <c r="H4914" s="134">
        <f>Systematic[[#This Row],[SampleVariableLabel]]+100*Systematic[[#This Row],[State]]</f>
        <v>511010005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511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1OctM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511010006</v>
      </c>
      <c r="H4915" s="134">
        <f>Systematic[[#This Row],[SampleVariableLabel]]+100*Systematic[[#This Row],[State]]</f>
        <v>511010106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511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511010001</v>
      </c>
      <c r="H4916" s="134">
        <f>Systematic[[#This Row],[SampleVariableLabel]]+100*Systematic[[#This Row],[State]]</f>
        <v>511010201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511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2c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511010002</v>
      </c>
      <c r="H4917" s="134">
        <f>Systematic[[#This Row],[SampleVariableLabel]]+100*Systematic[[#This Row],[State]]</f>
        <v>511010302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511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511010003</v>
      </c>
      <c r="H4918" s="134">
        <f>Systematic[[#This Row],[SampleVariableLabel]]+100*Systematic[[#This Row],[State]]</f>
        <v>511010403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511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4S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511010004</v>
      </c>
      <c r="H4919" s="134">
        <f>Systematic[[#This Row],[SampleVariableLabel]]+100*Systematic[[#This Row],[State]]</f>
        <v>511010504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511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5U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511010005</v>
      </c>
      <c r="H4920" s="134">
        <f>Systematic[[#This Row],[SampleVariableLabel]]+100*Systematic[[#This Row],[State]]</f>
        <v>511010605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511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6Rot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511010006</v>
      </c>
      <c r="H4921" s="134">
        <f>Systematic[[#This Row],[SampleVariableLabel]]+100*Systematic[[#This Row],[State]]</f>
        <v>511010706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512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1pfi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512010001</v>
      </c>
      <c r="H4922" s="134">
        <f>Systematic[[#This Row],[SampleVariableLabel]]+100*Systematic[[#This Row],[State]]</f>
        <v>512010001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512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1OctM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512010002</v>
      </c>
      <c r="H4923" s="134">
        <f>Systematic[[#This Row],[SampleVariableLabel]]+100*Systematic[[#This Row],[State]]</f>
        <v>512010102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512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2D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512010003</v>
      </c>
      <c r="H4924" s="134">
        <f>Systematic[[#This Row],[SampleVariableLabel]]+100*Systematic[[#This Row],[State]]</f>
        <v>512010203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512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2c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512010004</v>
      </c>
      <c r="H4925" s="134">
        <f>Systematic[[#This Row],[SampleVariableLabel]]+100*Systematic[[#This Row],[State]]</f>
        <v>512010304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512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3P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512010005</v>
      </c>
      <c r="H4926" s="134">
        <f>Systematic[[#This Row],[SampleVariableLabel]]+100*Systematic[[#This Row],[State]]</f>
        <v>512010405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512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4S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512010006</v>
      </c>
      <c r="H4927" s="134">
        <f>Systematic[[#This Row],[SampleVariableLabel]]+100*Systematic[[#This Row],[State]]</f>
        <v>512010506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512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5U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512010001</v>
      </c>
      <c r="H4928" s="134">
        <f>Systematic[[#This Row],[SampleVariableLabel]]+100*Systematic[[#This Row],[State]]</f>
        <v>512010601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512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6Rot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512010002</v>
      </c>
      <c r="H4929" s="134">
        <f>Systematic[[#This Row],[SampleVariableLabel]]+100*Systematic[[#This Row],[State]]</f>
        <v>512010702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513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1pfi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513010003</v>
      </c>
      <c r="H4930" s="134">
        <f>Systematic[[#This Row],[SampleVariableLabel]]+100*Systematic[[#This Row],[State]]</f>
        <v>513010003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513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1OctM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513010004</v>
      </c>
      <c r="H4931" s="134">
        <f>Systematic[[#This Row],[SampleVariableLabel]]+100*Systematic[[#This Row],[State]]</f>
        <v>513010104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513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2D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513010005</v>
      </c>
      <c r="H4932" s="134">
        <f>Systematic[[#This Row],[SampleVariableLabel]]+100*Systematic[[#This Row],[State]]</f>
        <v>513010205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513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2c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513010006</v>
      </c>
      <c r="H4933" s="134">
        <f>Systematic[[#This Row],[SampleVariableLabel]]+100*Systematic[[#This Row],[State]]</f>
        <v>513010306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513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3P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513010001</v>
      </c>
      <c r="H4934" s="134">
        <f>Systematic[[#This Row],[SampleVariableLabel]]+100*Systematic[[#This Row],[State]]</f>
        <v>513010401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513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4S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513010002</v>
      </c>
      <c r="H4935" s="134">
        <f>Systematic[[#This Row],[SampleVariableLabel]]+100*Systematic[[#This Row],[State]]</f>
        <v>513010502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513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5U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513010003</v>
      </c>
      <c r="H4936" s="134">
        <f>Systematic[[#This Row],[SampleVariableLabel]]+100*Systematic[[#This Row],[State]]</f>
        <v>513010603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513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6Rot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513010004</v>
      </c>
      <c r="H4937" s="134">
        <f>Systematic[[#This Row],[SampleVariableLabel]]+100*Systematic[[#This Row],[State]]</f>
        <v>513010704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514</v>
      </c>
      <c r="B4938" s="1">
        <f>IF(C4938=0,IF(B4937=Protocol!$V$20,1,B4937+1),B4937)</f>
        <v>1</v>
      </c>
      <c r="C4938" s="1">
        <f>IF(C4937+1=Protocol!$V$21,0,C4937+1)</f>
        <v>0</v>
      </c>
      <c r="D4938" s="1">
        <f t="shared" si="171"/>
        <v>5</v>
      </c>
      <c r="E4938" s="1" t="str">
        <f>INDEX(Protocol[Mark],MATCH(C4938,Protocol[Step],0))</f>
        <v>1pfi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514010005</v>
      </c>
      <c r="H4938" s="134">
        <f>Systematic[[#This Row],[SampleVariableLabel]]+100*Systematic[[#This Row],[State]]</f>
        <v>514010005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514</v>
      </c>
      <c r="B4939" s="1">
        <f>IF(C4939=0,IF(B4938=Protocol!$V$20,1,B4938+1),B4938)</f>
        <v>1</v>
      </c>
      <c r="C4939" s="1">
        <f>IF(C4938+1=Protocol!$V$21,0,C4938+1)</f>
        <v>1</v>
      </c>
      <c r="D4939" s="1">
        <f t="shared" si="171"/>
        <v>6</v>
      </c>
      <c r="E4939" s="1" t="str">
        <f>INDEX(Protocol[Mark],MATCH(C4939,Protocol[Step],0))</f>
        <v>1OctM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514010006</v>
      </c>
      <c r="H4939" s="134">
        <f>Systematic[[#This Row],[SampleVariableLabel]]+100*Systematic[[#This Row],[State]]</f>
        <v>514010106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514</v>
      </c>
      <c r="B4940" s="1">
        <f>IF(C4940=0,IF(B4939=Protocol!$V$20,1,B4939+1),B4939)</f>
        <v>1</v>
      </c>
      <c r="C4940" s="1">
        <f>IF(C4939+1=Protocol!$V$21,0,C4939+1)</f>
        <v>2</v>
      </c>
      <c r="D4940" s="1">
        <f t="shared" si="171"/>
        <v>1</v>
      </c>
      <c r="E4940" s="1" t="str">
        <f>INDEX(Protocol[Mark],MATCH(C4940,Protocol[Step],0))</f>
        <v>2D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514010001</v>
      </c>
      <c r="H4940" s="134">
        <f>Systematic[[#This Row],[SampleVariableLabel]]+100*Systematic[[#This Row],[State]]</f>
        <v>514010201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514</v>
      </c>
      <c r="B4941" s="1">
        <f>IF(C4941=0,IF(B4940=Protocol!$V$20,1,B4940+1),B4940)</f>
        <v>1</v>
      </c>
      <c r="C4941" s="1">
        <f>IF(C4940+1=Protocol!$V$21,0,C4940+1)</f>
        <v>3</v>
      </c>
      <c r="D4941" s="1">
        <f t="shared" si="171"/>
        <v>2</v>
      </c>
      <c r="E4941" s="1" t="str">
        <f>INDEX(Protocol[Mark],MATCH(C4941,Protocol[Step],0))</f>
        <v>2c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514010002</v>
      </c>
      <c r="H4941" s="134">
        <f>Systematic[[#This Row],[SampleVariableLabel]]+100*Systematic[[#This Row],[State]]</f>
        <v>514010302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514</v>
      </c>
      <c r="B4942" s="1">
        <f>IF(C4942=0,IF(B4941=Protocol!$V$20,1,B4941+1),B4941)</f>
        <v>1</v>
      </c>
      <c r="C4942" s="1">
        <f>IF(C4941+1=Protocol!$V$21,0,C4941+1)</f>
        <v>4</v>
      </c>
      <c r="D4942" s="1">
        <f t="shared" si="171"/>
        <v>3</v>
      </c>
      <c r="E4942" s="1" t="str">
        <f>INDEX(Protocol[Mark],MATCH(C4942,Protocol[Step],0))</f>
        <v>3P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514010003</v>
      </c>
      <c r="H4942" s="134">
        <f>Systematic[[#This Row],[SampleVariableLabel]]+100*Systematic[[#This Row],[State]]</f>
        <v>514010403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514</v>
      </c>
      <c r="B4943" s="1">
        <f>IF(C4943=0,IF(B4942=Protocol!$V$20,1,B4942+1),B4942)</f>
        <v>1</v>
      </c>
      <c r="C4943" s="1">
        <f>IF(C4942+1=Protocol!$V$21,0,C4942+1)</f>
        <v>5</v>
      </c>
      <c r="D4943" s="1">
        <f t="shared" si="171"/>
        <v>4</v>
      </c>
      <c r="E4943" s="1" t="str">
        <f>INDEX(Protocol[Mark],MATCH(C4943,Protocol[Step],0))</f>
        <v>4S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514010004</v>
      </c>
      <c r="H4943" s="134">
        <f>Systematic[[#This Row],[SampleVariableLabel]]+100*Systematic[[#This Row],[State]]</f>
        <v>514010504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514</v>
      </c>
      <c r="B4944" s="1">
        <f>IF(C4944=0,IF(B4943=Protocol!$V$20,1,B4943+1),B4943)</f>
        <v>1</v>
      </c>
      <c r="C4944" s="1">
        <f>IF(C4943+1=Protocol!$V$21,0,C4943+1)</f>
        <v>6</v>
      </c>
      <c r="D4944" s="1">
        <f t="shared" si="171"/>
        <v>5</v>
      </c>
      <c r="E4944" s="1" t="str">
        <f>INDEX(Protocol[Mark],MATCH(C4944,Protocol[Step],0))</f>
        <v>5U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514010005</v>
      </c>
      <c r="H4944" s="134">
        <f>Systematic[[#This Row],[SampleVariableLabel]]+100*Systematic[[#This Row],[State]]</f>
        <v>514010605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514</v>
      </c>
      <c r="B4945" s="1">
        <f>IF(C4945=0,IF(B4944=Protocol!$V$20,1,B4944+1),B4944)</f>
        <v>1</v>
      </c>
      <c r="C4945" s="1">
        <f>IF(C4944+1=Protocol!$V$21,0,C4944+1)</f>
        <v>7</v>
      </c>
      <c r="D4945" s="1">
        <f t="shared" si="171"/>
        <v>6</v>
      </c>
      <c r="E4945" s="1" t="str">
        <f>INDEX(Protocol[Mark],MATCH(C4945,Protocol[Step],0))</f>
        <v>6Rot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514010006</v>
      </c>
      <c r="H4945" s="134">
        <f>Systematic[[#This Row],[SampleVariableLabel]]+100*Systematic[[#This Row],[State]]</f>
        <v>514010706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515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1pfi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515010001</v>
      </c>
      <c r="H4946" s="134">
        <f>Systematic[[#This Row],[SampleVariableLabel]]+100*Systematic[[#This Row],[State]]</f>
        <v>515010001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515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1OctM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515010002</v>
      </c>
      <c r="H4947" s="134">
        <f>Systematic[[#This Row],[SampleVariableLabel]]+100*Systematic[[#This Row],[State]]</f>
        <v>515010102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515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2D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515010003</v>
      </c>
      <c r="H4948" s="134">
        <f>Systematic[[#This Row],[SampleVariableLabel]]+100*Systematic[[#This Row],[State]]</f>
        <v>515010203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515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2c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515010004</v>
      </c>
      <c r="H4949" s="134">
        <f>Systematic[[#This Row],[SampleVariableLabel]]+100*Systematic[[#This Row],[State]]</f>
        <v>515010304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515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3P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515010005</v>
      </c>
      <c r="H4950" s="134">
        <f>Systematic[[#This Row],[SampleVariableLabel]]+100*Systematic[[#This Row],[State]]</f>
        <v>515010405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515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4S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515010006</v>
      </c>
      <c r="H4951" s="134">
        <f>Systematic[[#This Row],[SampleVariableLabel]]+100*Systematic[[#This Row],[State]]</f>
        <v>515010506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515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5U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515010001</v>
      </c>
      <c r="H4952" s="134">
        <f>Systematic[[#This Row],[SampleVariableLabel]]+100*Systematic[[#This Row],[State]]</f>
        <v>515010601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515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6Rot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515010002</v>
      </c>
      <c r="H4953" s="134">
        <f>Systematic[[#This Row],[SampleVariableLabel]]+100*Systematic[[#This Row],[State]]</f>
        <v>515010702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516</v>
      </c>
      <c r="B4954" s="1">
        <f>IF(C4954=0,IF(B4953=Protocol!$V$20,1,B4953+1),B4953)</f>
        <v>1</v>
      </c>
      <c r="C4954" s="1">
        <f>IF(C4953+1=Protocol!$V$21,0,C4953+1)</f>
        <v>0</v>
      </c>
      <c r="D4954" s="1">
        <f t="shared" si="171"/>
        <v>3</v>
      </c>
      <c r="E4954" s="1" t="str">
        <f>INDEX(Protocol[Mark],MATCH(C4954,Protocol[Step],0))</f>
        <v>1pfi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516010003</v>
      </c>
      <c r="H4954" s="134">
        <f>Systematic[[#This Row],[SampleVariableLabel]]+100*Systematic[[#This Row],[State]]</f>
        <v>516010003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516</v>
      </c>
      <c r="B4955" s="1">
        <f>IF(C4955=0,IF(B4954=Protocol!$V$20,1,B4954+1),B4954)</f>
        <v>1</v>
      </c>
      <c r="C4955" s="1">
        <f>IF(C4954+1=Protocol!$V$21,0,C4954+1)</f>
        <v>1</v>
      </c>
      <c r="D4955" s="1">
        <f t="shared" si="171"/>
        <v>4</v>
      </c>
      <c r="E4955" s="1" t="str">
        <f>INDEX(Protocol[Mark],MATCH(C4955,Protocol[Step],0))</f>
        <v>1OctM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516010004</v>
      </c>
      <c r="H4955" s="134">
        <f>Systematic[[#This Row],[SampleVariableLabel]]+100*Systematic[[#This Row],[State]]</f>
        <v>516010104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516</v>
      </c>
      <c r="B4956" s="1">
        <f>IF(C4956=0,IF(B4955=Protocol!$V$20,1,B4955+1),B4955)</f>
        <v>1</v>
      </c>
      <c r="C4956" s="1">
        <f>IF(C4955+1=Protocol!$V$21,0,C4955+1)</f>
        <v>2</v>
      </c>
      <c r="D4956" s="1">
        <f t="shared" si="171"/>
        <v>5</v>
      </c>
      <c r="E4956" s="1" t="str">
        <f>INDEX(Protocol[Mark],MATCH(C4956,Protocol[Step],0))</f>
        <v>2D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516010005</v>
      </c>
      <c r="H4956" s="134">
        <f>Systematic[[#This Row],[SampleVariableLabel]]+100*Systematic[[#This Row],[State]]</f>
        <v>516010205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516</v>
      </c>
      <c r="B4957" s="1">
        <f>IF(C4957=0,IF(B4956=Protocol!$V$20,1,B4956+1),B4956)</f>
        <v>1</v>
      </c>
      <c r="C4957" s="1">
        <f>IF(C4956+1=Protocol!$V$21,0,C4956+1)</f>
        <v>3</v>
      </c>
      <c r="D4957" s="1">
        <f t="shared" si="171"/>
        <v>6</v>
      </c>
      <c r="E4957" s="1" t="str">
        <f>INDEX(Protocol[Mark],MATCH(C4957,Protocol[Step],0))</f>
        <v>2c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516010006</v>
      </c>
      <c r="H4957" s="134">
        <f>Systematic[[#This Row],[SampleVariableLabel]]+100*Systematic[[#This Row],[State]]</f>
        <v>516010306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516</v>
      </c>
      <c r="B4958" s="1">
        <f>IF(C4958=0,IF(B4957=Protocol!$V$20,1,B4957+1),B4957)</f>
        <v>1</v>
      </c>
      <c r="C4958" s="1">
        <f>IF(C4957+1=Protocol!$V$21,0,C4957+1)</f>
        <v>4</v>
      </c>
      <c r="D4958" s="1">
        <f t="shared" si="171"/>
        <v>1</v>
      </c>
      <c r="E4958" s="1" t="str">
        <f>INDEX(Protocol[Mark],MATCH(C4958,Protocol[Step],0))</f>
        <v>3P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516010001</v>
      </c>
      <c r="H4958" s="134">
        <f>Systematic[[#This Row],[SampleVariableLabel]]+100*Systematic[[#This Row],[State]]</f>
        <v>516010401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516</v>
      </c>
      <c r="B4959" s="1">
        <f>IF(C4959=0,IF(B4958=Protocol!$V$20,1,B4958+1),B4958)</f>
        <v>1</v>
      </c>
      <c r="C4959" s="1">
        <f>IF(C4958+1=Protocol!$V$21,0,C4958+1)</f>
        <v>5</v>
      </c>
      <c r="D4959" s="1">
        <f t="shared" si="171"/>
        <v>2</v>
      </c>
      <c r="E4959" s="1" t="str">
        <f>INDEX(Protocol[Mark],MATCH(C4959,Protocol[Step],0))</f>
        <v>4S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516010002</v>
      </c>
      <c r="H4959" s="134">
        <f>Systematic[[#This Row],[SampleVariableLabel]]+100*Systematic[[#This Row],[State]]</f>
        <v>516010502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516</v>
      </c>
      <c r="B4960" s="1">
        <f>IF(C4960=0,IF(B4959=Protocol!$V$20,1,B4959+1),B4959)</f>
        <v>1</v>
      </c>
      <c r="C4960" s="1">
        <f>IF(C4959+1=Protocol!$V$21,0,C4959+1)</f>
        <v>6</v>
      </c>
      <c r="D4960" s="1">
        <f t="shared" si="171"/>
        <v>3</v>
      </c>
      <c r="E4960" s="1" t="str">
        <f>INDEX(Protocol[Mark],MATCH(C4960,Protocol[Step],0))</f>
        <v>5U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516010003</v>
      </c>
      <c r="H4960" s="134">
        <f>Systematic[[#This Row],[SampleVariableLabel]]+100*Systematic[[#This Row],[State]]</f>
        <v>516010603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516</v>
      </c>
      <c r="B4961" s="1">
        <f>IF(C4961=0,IF(B4960=Protocol!$V$20,1,B4960+1),B4960)</f>
        <v>1</v>
      </c>
      <c r="C4961" s="1">
        <f>IF(C4960+1=Protocol!$V$21,0,C4960+1)</f>
        <v>7</v>
      </c>
      <c r="D4961" s="1">
        <f t="shared" si="171"/>
        <v>4</v>
      </c>
      <c r="E4961" s="1" t="str">
        <f>INDEX(Protocol[Mark],MATCH(C4961,Protocol[Step],0))</f>
        <v>6Rot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516010004</v>
      </c>
      <c r="H4961" s="134">
        <f>Systematic[[#This Row],[SampleVariableLabel]]+100*Systematic[[#This Row],[State]]</f>
        <v>516010704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517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1pfi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517010005</v>
      </c>
      <c r="H4962" s="134">
        <f>Systematic[[#This Row],[SampleVariableLabel]]+100*Systematic[[#This Row],[State]]</f>
        <v>517010005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517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1OctM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517010006</v>
      </c>
      <c r="H4963" s="134">
        <f>Systematic[[#This Row],[SampleVariableLabel]]+100*Systematic[[#This Row],[State]]</f>
        <v>517010106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517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2D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517010001</v>
      </c>
      <c r="H4964" s="134">
        <f>Systematic[[#This Row],[SampleVariableLabel]]+100*Systematic[[#This Row],[State]]</f>
        <v>517010201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517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2c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517010002</v>
      </c>
      <c r="H4965" s="134">
        <f>Systematic[[#This Row],[SampleVariableLabel]]+100*Systematic[[#This Row],[State]]</f>
        <v>517010302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517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3P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517010003</v>
      </c>
      <c r="H4966" s="134">
        <f>Systematic[[#This Row],[SampleVariableLabel]]+100*Systematic[[#This Row],[State]]</f>
        <v>517010403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517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4S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517010004</v>
      </c>
      <c r="H4967" s="134">
        <f>Systematic[[#This Row],[SampleVariableLabel]]+100*Systematic[[#This Row],[State]]</f>
        <v>517010504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517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5U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517010005</v>
      </c>
      <c r="H4968" s="134">
        <f>Systematic[[#This Row],[SampleVariableLabel]]+100*Systematic[[#This Row],[State]]</f>
        <v>517010605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517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6Rot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517010006</v>
      </c>
      <c r="H4969" s="134">
        <f>Systematic[[#This Row],[SampleVariableLabel]]+100*Systematic[[#This Row],[State]]</f>
        <v>517010706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518</v>
      </c>
      <c r="B4970" s="1">
        <f>IF(C4970=0,IF(B4969=Protocol!$V$20,1,B4969+1),B4969)</f>
        <v>1</v>
      </c>
      <c r="C4970" s="1">
        <f>IF(C4969+1=Protocol!$V$21,0,C4969+1)</f>
        <v>0</v>
      </c>
      <c r="D4970" s="1">
        <f t="shared" si="171"/>
        <v>1</v>
      </c>
      <c r="E4970" s="1" t="str">
        <f>INDEX(Protocol[Mark],MATCH(C4970,Protocol[Step],0))</f>
        <v>1pfi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518010001</v>
      </c>
      <c r="H4970" s="134">
        <f>Systematic[[#This Row],[SampleVariableLabel]]+100*Systematic[[#This Row],[State]]</f>
        <v>518010001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518</v>
      </c>
      <c r="B4971" s="1">
        <f>IF(C4971=0,IF(B4970=Protocol!$V$20,1,B4970+1),B4970)</f>
        <v>1</v>
      </c>
      <c r="C4971" s="1">
        <f>IF(C4970+1=Protocol!$V$21,0,C4970+1)</f>
        <v>1</v>
      </c>
      <c r="D4971" s="1">
        <f t="shared" si="171"/>
        <v>2</v>
      </c>
      <c r="E4971" s="1" t="str">
        <f>INDEX(Protocol[Mark],MATCH(C4971,Protocol[Step],0))</f>
        <v>1OctM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518010002</v>
      </c>
      <c r="H4971" s="134">
        <f>Systematic[[#This Row],[SampleVariableLabel]]+100*Systematic[[#This Row],[State]]</f>
        <v>518010102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518</v>
      </c>
      <c r="B4972" s="1">
        <f>IF(C4972=0,IF(B4971=Protocol!$V$20,1,B4971+1),B4971)</f>
        <v>1</v>
      </c>
      <c r="C4972" s="1">
        <f>IF(C4971+1=Protocol!$V$21,0,C4971+1)</f>
        <v>2</v>
      </c>
      <c r="D4972" s="1">
        <f t="shared" si="171"/>
        <v>3</v>
      </c>
      <c r="E4972" s="1" t="str">
        <f>INDEX(Protocol[Mark],MATCH(C4972,Protocol[Step],0))</f>
        <v>2D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518010003</v>
      </c>
      <c r="H4972" s="134">
        <f>Systematic[[#This Row],[SampleVariableLabel]]+100*Systematic[[#This Row],[State]]</f>
        <v>518010203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518</v>
      </c>
      <c r="B4973" s="1">
        <f>IF(C4973=0,IF(B4972=Protocol!$V$20,1,B4972+1),B4972)</f>
        <v>1</v>
      </c>
      <c r="C4973" s="1">
        <f>IF(C4972+1=Protocol!$V$21,0,C4972+1)</f>
        <v>3</v>
      </c>
      <c r="D4973" s="1">
        <f t="shared" si="171"/>
        <v>4</v>
      </c>
      <c r="E4973" s="1" t="str">
        <f>INDEX(Protocol[Mark],MATCH(C4973,Protocol[Step],0))</f>
        <v>2c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518010004</v>
      </c>
      <c r="H4973" s="134">
        <f>Systematic[[#This Row],[SampleVariableLabel]]+100*Systematic[[#This Row],[State]]</f>
        <v>518010304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518</v>
      </c>
      <c r="B4974" s="1">
        <f>IF(C4974=0,IF(B4973=Protocol!$V$20,1,B4973+1),B4973)</f>
        <v>1</v>
      </c>
      <c r="C4974" s="1">
        <f>IF(C4973+1=Protocol!$V$21,0,C4973+1)</f>
        <v>4</v>
      </c>
      <c r="D4974" s="1">
        <f t="shared" si="171"/>
        <v>5</v>
      </c>
      <c r="E4974" s="1" t="str">
        <f>INDEX(Protocol[Mark],MATCH(C4974,Protocol[Step],0))</f>
        <v>3P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518010005</v>
      </c>
      <c r="H4974" s="134">
        <f>Systematic[[#This Row],[SampleVariableLabel]]+100*Systematic[[#This Row],[State]]</f>
        <v>518010405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518</v>
      </c>
      <c r="B4975" s="1">
        <f>IF(C4975=0,IF(B4974=Protocol!$V$20,1,B4974+1),B4974)</f>
        <v>1</v>
      </c>
      <c r="C4975" s="1">
        <f>IF(C4974+1=Protocol!$V$21,0,C4974+1)</f>
        <v>5</v>
      </c>
      <c r="D4975" s="1">
        <f t="shared" si="171"/>
        <v>6</v>
      </c>
      <c r="E4975" s="1" t="str">
        <f>INDEX(Protocol[Mark],MATCH(C4975,Protocol[Step],0))</f>
        <v>4S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518010006</v>
      </c>
      <c r="H4975" s="134">
        <f>Systematic[[#This Row],[SampleVariableLabel]]+100*Systematic[[#This Row],[State]]</f>
        <v>518010506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518</v>
      </c>
      <c r="B4976" s="1">
        <f>IF(C4976=0,IF(B4975=Protocol!$V$20,1,B4975+1),B4975)</f>
        <v>1</v>
      </c>
      <c r="C4976" s="1">
        <f>IF(C4975+1=Protocol!$V$21,0,C4975+1)</f>
        <v>6</v>
      </c>
      <c r="D4976" s="1">
        <f t="shared" si="171"/>
        <v>1</v>
      </c>
      <c r="E4976" s="1" t="str">
        <f>INDEX(Protocol[Mark],MATCH(C4976,Protocol[Step],0))</f>
        <v>5U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518010001</v>
      </c>
      <c r="H4976" s="134">
        <f>Systematic[[#This Row],[SampleVariableLabel]]+100*Systematic[[#This Row],[State]]</f>
        <v>518010601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518</v>
      </c>
      <c r="B4977" s="1">
        <f>IF(C4977=0,IF(B4976=Protocol!$V$20,1,B4976+1),B4976)</f>
        <v>1</v>
      </c>
      <c r="C4977" s="1">
        <f>IF(C4976+1=Protocol!$V$21,0,C4976+1)</f>
        <v>7</v>
      </c>
      <c r="D4977" s="1">
        <f t="shared" si="171"/>
        <v>2</v>
      </c>
      <c r="E4977" s="1" t="str">
        <f>INDEX(Protocol[Mark],MATCH(C4977,Protocol[Step],0))</f>
        <v>6Rot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518010002</v>
      </c>
      <c r="H4977" s="134">
        <f>Systematic[[#This Row],[SampleVariableLabel]]+100*Systematic[[#This Row],[State]]</f>
        <v>518010702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519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1pfi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519010003</v>
      </c>
      <c r="H4978" s="134">
        <f>Systematic[[#This Row],[SampleVariableLabel]]+100*Systematic[[#This Row],[State]]</f>
        <v>519010003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519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1OctM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519010004</v>
      </c>
      <c r="H4979" s="134">
        <f>Systematic[[#This Row],[SampleVariableLabel]]+100*Systematic[[#This Row],[State]]</f>
        <v>519010104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519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2D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519010005</v>
      </c>
      <c r="H4980" s="134">
        <f>Systematic[[#This Row],[SampleVariableLabel]]+100*Systematic[[#This Row],[State]]</f>
        <v>519010205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519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2c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519010006</v>
      </c>
      <c r="H4981" s="134">
        <f>Systematic[[#This Row],[SampleVariableLabel]]+100*Systematic[[#This Row],[State]]</f>
        <v>519010306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519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3P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519010001</v>
      </c>
      <c r="H4982" s="134">
        <f>Systematic[[#This Row],[SampleVariableLabel]]+100*Systematic[[#This Row],[State]]</f>
        <v>519010401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519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4S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519010002</v>
      </c>
      <c r="H4983" s="134">
        <f>Systematic[[#This Row],[SampleVariableLabel]]+100*Systematic[[#This Row],[State]]</f>
        <v>519010502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519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5U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519010003</v>
      </c>
      <c r="H4984" s="134">
        <f>Systematic[[#This Row],[SampleVariableLabel]]+100*Systematic[[#This Row],[State]]</f>
        <v>519010603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519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6Rot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519010004</v>
      </c>
      <c r="H4985" s="134">
        <f>Systematic[[#This Row],[SampleVariableLabel]]+100*Systematic[[#This Row],[State]]</f>
        <v>519010704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520</v>
      </c>
      <c r="B4986" s="1">
        <f>IF(C4986=0,IF(B4985=Protocol!$V$20,1,B4985+1),B4985)</f>
        <v>1</v>
      </c>
      <c r="C4986" s="1">
        <f>IF(C4985+1=Protocol!$V$21,0,C4985+1)</f>
        <v>0</v>
      </c>
      <c r="D4986" s="1">
        <f t="shared" si="171"/>
        <v>5</v>
      </c>
      <c r="E4986" s="1" t="str">
        <f>INDEX(Protocol[Mark],MATCH(C4986,Protocol[Step],0))</f>
        <v>1pfi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520010005</v>
      </c>
      <c r="H4986" s="134">
        <f>Systematic[[#This Row],[SampleVariableLabel]]+100*Systematic[[#This Row],[State]]</f>
        <v>520010005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520</v>
      </c>
      <c r="B4987" s="1">
        <f>IF(C4987=0,IF(B4986=Protocol!$V$20,1,B4986+1),B4986)</f>
        <v>1</v>
      </c>
      <c r="C4987" s="1">
        <f>IF(C4986+1=Protocol!$V$21,0,C4986+1)</f>
        <v>1</v>
      </c>
      <c r="D4987" s="1">
        <f t="shared" si="171"/>
        <v>6</v>
      </c>
      <c r="E4987" s="1" t="str">
        <f>INDEX(Protocol[Mark],MATCH(C4987,Protocol[Step],0))</f>
        <v>1OctM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520010006</v>
      </c>
      <c r="H4987" s="134">
        <f>Systematic[[#This Row],[SampleVariableLabel]]+100*Systematic[[#This Row],[State]]</f>
        <v>520010106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520</v>
      </c>
      <c r="B4988" s="1">
        <f>IF(C4988=0,IF(B4987=Protocol!$V$20,1,B4987+1),B4987)</f>
        <v>1</v>
      </c>
      <c r="C4988" s="1">
        <f>IF(C4987+1=Protocol!$V$21,0,C4987+1)</f>
        <v>2</v>
      </c>
      <c r="D4988" s="1">
        <f t="shared" si="171"/>
        <v>1</v>
      </c>
      <c r="E4988" s="1" t="str">
        <f>INDEX(Protocol[Mark],MATCH(C4988,Protocol[Step],0))</f>
        <v>2D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520010001</v>
      </c>
      <c r="H4988" s="134">
        <f>Systematic[[#This Row],[SampleVariableLabel]]+100*Systematic[[#This Row],[State]]</f>
        <v>520010201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520</v>
      </c>
      <c r="B4989" s="1">
        <f>IF(C4989=0,IF(B4988=Protocol!$V$20,1,B4988+1),B4988)</f>
        <v>1</v>
      </c>
      <c r="C4989" s="1">
        <f>IF(C4988+1=Protocol!$V$21,0,C4988+1)</f>
        <v>3</v>
      </c>
      <c r="D4989" s="1">
        <f t="shared" si="171"/>
        <v>2</v>
      </c>
      <c r="E4989" s="1" t="str">
        <f>INDEX(Protocol[Mark],MATCH(C4989,Protocol[Step],0))</f>
        <v>2c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520010002</v>
      </c>
      <c r="H4989" s="134">
        <f>Systematic[[#This Row],[SampleVariableLabel]]+100*Systematic[[#This Row],[State]]</f>
        <v>520010302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520</v>
      </c>
      <c r="B4990" s="1">
        <f>IF(C4990=0,IF(B4989=Protocol!$V$20,1,B4989+1),B4989)</f>
        <v>1</v>
      </c>
      <c r="C4990" s="1">
        <f>IF(C4989+1=Protocol!$V$21,0,C4989+1)</f>
        <v>4</v>
      </c>
      <c r="D4990" s="1">
        <f t="shared" si="171"/>
        <v>3</v>
      </c>
      <c r="E4990" s="1" t="str">
        <f>INDEX(Protocol[Mark],MATCH(C4990,Protocol[Step],0))</f>
        <v>3P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520010003</v>
      </c>
      <c r="H4990" s="134">
        <f>Systematic[[#This Row],[SampleVariableLabel]]+100*Systematic[[#This Row],[State]]</f>
        <v>520010403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520</v>
      </c>
      <c r="B4991" s="1">
        <f>IF(C4991=0,IF(B4990=Protocol!$V$20,1,B4990+1),B4990)</f>
        <v>1</v>
      </c>
      <c r="C4991" s="1">
        <f>IF(C4990+1=Protocol!$V$21,0,C4990+1)</f>
        <v>5</v>
      </c>
      <c r="D4991" s="1">
        <f t="shared" si="171"/>
        <v>4</v>
      </c>
      <c r="E4991" s="1" t="str">
        <f>INDEX(Protocol[Mark],MATCH(C4991,Protocol[Step],0))</f>
        <v>4S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520010004</v>
      </c>
      <c r="H4991" s="134">
        <f>Systematic[[#This Row],[SampleVariableLabel]]+100*Systematic[[#This Row],[State]]</f>
        <v>520010504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520</v>
      </c>
      <c r="B4992" s="1">
        <f>IF(C4992=0,IF(B4991=Protocol!$V$20,1,B4991+1),B4991)</f>
        <v>1</v>
      </c>
      <c r="C4992" s="1">
        <f>IF(C4991+1=Protocol!$V$21,0,C4991+1)</f>
        <v>6</v>
      </c>
      <c r="D4992" s="1">
        <f t="shared" si="171"/>
        <v>5</v>
      </c>
      <c r="E4992" s="1" t="str">
        <f>INDEX(Protocol[Mark],MATCH(C4992,Protocol[Step],0))</f>
        <v>5U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520010005</v>
      </c>
      <c r="H4992" s="134">
        <f>Systematic[[#This Row],[SampleVariableLabel]]+100*Systematic[[#This Row],[State]]</f>
        <v>520010605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520</v>
      </c>
      <c r="B4993" s="1">
        <f>IF(C4993=0,IF(B4992=Protocol!$V$20,1,B4992+1),B4992)</f>
        <v>1</v>
      </c>
      <c r="C4993" s="1">
        <f>IF(C4992+1=Protocol!$V$21,0,C4992+1)</f>
        <v>7</v>
      </c>
      <c r="D4993" s="1">
        <f t="shared" si="171"/>
        <v>6</v>
      </c>
      <c r="E4993" s="1" t="str">
        <f>INDEX(Protocol[Mark],MATCH(C4993,Protocol[Step],0))</f>
        <v>6Rot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520010006</v>
      </c>
      <c r="H4993" s="134">
        <f>Systematic[[#This Row],[SampleVariableLabel]]+100*Systematic[[#This Row],[State]]</f>
        <v>520010706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521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1pfi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521010001</v>
      </c>
      <c r="H4994" s="134">
        <f>Systematic[[#This Row],[SampleVariableLabel]]+100*Systematic[[#This Row],[State]]</f>
        <v>521010001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521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1OctM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521010002</v>
      </c>
      <c r="H4995" s="134">
        <f>Systematic[[#This Row],[SampleVariableLabel]]+100*Systematic[[#This Row],[State]]</f>
        <v>521010102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521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521010003</v>
      </c>
      <c r="H4996" s="134">
        <f>Systematic[[#This Row],[SampleVariableLabel]]+100*Systematic[[#This Row],[State]]</f>
        <v>521010203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521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521010004</v>
      </c>
      <c r="H4997" s="134">
        <f>Systematic[[#This Row],[SampleVariableLabel]]+100*Systematic[[#This Row],[State]]</f>
        <v>521010304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521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3P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521010005</v>
      </c>
      <c r="H4998" s="134">
        <f>Systematic[[#This Row],[SampleVariableLabel]]+100*Systematic[[#This Row],[State]]</f>
        <v>521010405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521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4S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521010006</v>
      </c>
      <c r="H4999" s="134">
        <f>Systematic[[#This Row],[SampleVariableLabel]]+100*Systematic[[#This Row],[State]]</f>
        <v>521010506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521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5U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521010001</v>
      </c>
      <c r="H5000" s="134">
        <f>Systematic[[#This Row],[SampleVariableLabel]]+100*Systematic[[#This Row],[State]]</f>
        <v>521010601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521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521010002</v>
      </c>
      <c r="H5001" s="134">
        <f>Systematic[[#This Row],[SampleVariableLabel]]+100*Systematic[[#This Row],[State]]</f>
        <v>521010702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522</v>
      </c>
      <c r="B5002" s="1">
        <f>IF(C5002=0,IF(B5001=Protocol!$V$20,1,B5001+1),B5001)</f>
        <v>1</v>
      </c>
      <c r="C5002" s="1">
        <f>IF(C5001+1=Protocol!$V$21,0,C5001+1)</f>
        <v>0</v>
      </c>
      <c r="D5002" s="1">
        <f t="shared" si="173"/>
        <v>3</v>
      </c>
      <c r="E5002" s="1" t="str">
        <f>INDEX(Protocol[Mark],MATCH(C5002,Protocol[Step],0))</f>
        <v>1pfi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522010003</v>
      </c>
      <c r="H5002" s="134">
        <f>Systematic[[#This Row],[SampleVariableLabel]]+100*Systematic[[#This Row],[State]]</f>
        <v>522010003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522</v>
      </c>
      <c r="B5003" s="1">
        <f>IF(C5003=0,IF(B5002=Protocol!$V$20,1,B5002+1),B5002)</f>
        <v>1</v>
      </c>
      <c r="C5003" s="1">
        <f>IF(C5002+1=Protocol!$V$21,0,C5002+1)</f>
        <v>1</v>
      </c>
      <c r="D5003" s="1">
        <f t="shared" si="173"/>
        <v>4</v>
      </c>
      <c r="E5003" s="1" t="str">
        <f>INDEX(Protocol[Mark],MATCH(C5003,Protocol[Step],0))</f>
        <v>1OctM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522010004</v>
      </c>
      <c r="H5003" s="134">
        <f>Systematic[[#This Row],[SampleVariableLabel]]+100*Systematic[[#This Row],[State]]</f>
        <v>522010104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522</v>
      </c>
      <c r="B5004" s="1">
        <f>IF(C5004=0,IF(B5003=Protocol!$V$20,1,B5003+1),B5003)</f>
        <v>1</v>
      </c>
      <c r="C5004" s="1">
        <f>IF(C5003+1=Protocol!$V$21,0,C5003+1)</f>
        <v>2</v>
      </c>
      <c r="D5004" s="1">
        <f t="shared" si="173"/>
        <v>5</v>
      </c>
      <c r="E5004" s="1" t="str">
        <f>INDEX(Protocol[Mark],MATCH(C5004,Protocol[Step],0))</f>
        <v>2D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522010005</v>
      </c>
      <c r="H5004" s="134">
        <f>Systematic[[#This Row],[SampleVariableLabel]]+100*Systematic[[#This Row],[State]]</f>
        <v>522010205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522</v>
      </c>
      <c r="B5005" s="1">
        <f>IF(C5005=0,IF(B5004=Protocol!$V$20,1,B5004+1),B5004)</f>
        <v>1</v>
      </c>
      <c r="C5005" s="1">
        <f>IF(C5004+1=Protocol!$V$21,0,C5004+1)</f>
        <v>3</v>
      </c>
      <c r="D5005" s="1">
        <f t="shared" si="173"/>
        <v>6</v>
      </c>
      <c r="E5005" s="1" t="str">
        <f>INDEX(Protocol[Mark],MATCH(C5005,Protocol[Step],0))</f>
        <v>2c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522010006</v>
      </c>
      <c r="H5005" s="134">
        <f>Systematic[[#This Row],[SampleVariableLabel]]+100*Systematic[[#This Row],[State]]</f>
        <v>522010306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522</v>
      </c>
      <c r="B5006" s="1">
        <f>IF(C5006=0,IF(B5005=Protocol!$V$20,1,B5005+1),B5005)</f>
        <v>1</v>
      </c>
      <c r="C5006" s="1">
        <f>IF(C5005+1=Protocol!$V$21,0,C5005+1)</f>
        <v>4</v>
      </c>
      <c r="D5006" s="1">
        <f t="shared" si="173"/>
        <v>1</v>
      </c>
      <c r="E5006" s="1" t="str">
        <f>INDEX(Protocol[Mark],MATCH(C5006,Protocol[Step],0))</f>
        <v>3P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522010001</v>
      </c>
      <c r="H5006" s="134">
        <f>Systematic[[#This Row],[SampleVariableLabel]]+100*Systematic[[#This Row],[State]]</f>
        <v>522010401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522</v>
      </c>
      <c r="B5007" s="1">
        <f>IF(C5007=0,IF(B5006=Protocol!$V$20,1,B5006+1),B5006)</f>
        <v>1</v>
      </c>
      <c r="C5007" s="1">
        <f>IF(C5006+1=Protocol!$V$21,0,C5006+1)</f>
        <v>5</v>
      </c>
      <c r="D5007" s="1">
        <f t="shared" si="173"/>
        <v>2</v>
      </c>
      <c r="E5007" s="1" t="str">
        <f>INDEX(Protocol[Mark],MATCH(C5007,Protocol[Step],0))</f>
        <v>4S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522010002</v>
      </c>
      <c r="H5007" s="134">
        <f>Systematic[[#This Row],[SampleVariableLabel]]+100*Systematic[[#This Row],[State]]</f>
        <v>522010502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522</v>
      </c>
      <c r="B5008" s="1">
        <f>IF(C5008=0,IF(B5007=Protocol!$V$20,1,B5007+1),B5007)</f>
        <v>1</v>
      </c>
      <c r="C5008" s="1">
        <f>IF(C5007+1=Protocol!$V$21,0,C5007+1)</f>
        <v>6</v>
      </c>
      <c r="D5008" s="1">
        <f t="shared" si="173"/>
        <v>3</v>
      </c>
      <c r="E5008" s="1" t="str">
        <f>INDEX(Protocol[Mark],MATCH(C5008,Protocol[Step],0))</f>
        <v>5U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522010003</v>
      </c>
      <c r="H5008" s="134">
        <f>Systematic[[#This Row],[SampleVariableLabel]]+100*Systematic[[#This Row],[State]]</f>
        <v>522010603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522</v>
      </c>
      <c r="B5009" s="1">
        <f>IF(C5009=0,IF(B5008=Protocol!$V$20,1,B5008+1),B5008)</f>
        <v>1</v>
      </c>
      <c r="C5009" s="1">
        <f>IF(C5008+1=Protocol!$V$21,0,C5008+1)</f>
        <v>7</v>
      </c>
      <c r="D5009" s="1">
        <f t="shared" si="173"/>
        <v>4</v>
      </c>
      <c r="E5009" s="1" t="str">
        <f>INDEX(Protocol[Mark],MATCH(C5009,Protocol[Step],0))</f>
        <v>6Rot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522010004</v>
      </c>
      <c r="H5009" s="134">
        <f>Systematic[[#This Row],[SampleVariableLabel]]+100*Systematic[[#This Row],[State]]</f>
        <v>522010704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523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1pfi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523010005</v>
      </c>
      <c r="H5010" s="134">
        <f>Systematic[[#This Row],[SampleVariableLabel]]+100*Systematic[[#This Row],[State]]</f>
        <v>523010005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523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1OctM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523010006</v>
      </c>
      <c r="H5011" s="134">
        <f>Systematic[[#This Row],[SampleVariableLabel]]+100*Systematic[[#This Row],[State]]</f>
        <v>523010106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523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2D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523010001</v>
      </c>
      <c r="H5012" s="134">
        <f>Systematic[[#This Row],[SampleVariableLabel]]+100*Systematic[[#This Row],[State]]</f>
        <v>523010201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523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2c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523010002</v>
      </c>
      <c r="H5013" s="134">
        <f>Systematic[[#This Row],[SampleVariableLabel]]+100*Systematic[[#This Row],[State]]</f>
        <v>523010302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523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3P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523010003</v>
      </c>
      <c r="H5014" s="134">
        <f>Systematic[[#This Row],[SampleVariableLabel]]+100*Systematic[[#This Row],[State]]</f>
        <v>523010403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523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4S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523010004</v>
      </c>
      <c r="H5015" s="134">
        <f>Systematic[[#This Row],[SampleVariableLabel]]+100*Systematic[[#This Row],[State]]</f>
        <v>523010504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523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5U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523010005</v>
      </c>
      <c r="H5016" s="134">
        <f>Systematic[[#This Row],[SampleVariableLabel]]+100*Systematic[[#This Row],[State]]</f>
        <v>523010605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523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6Rot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523010006</v>
      </c>
      <c r="H5017" s="134">
        <f>Systematic[[#This Row],[SampleVariableLabel]]+100*Systematic[[#This Row],[State]]</f>
        <v>523010706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524</v>
      </c>
      <c r="B5018" s="1">
        <f>IF(C5018=0,IF(B5017=Protocol!$V$20,1,B5017+1),B5017)</f>
        <v>1</v>
      </c>
      <c r="C5018" s="1">
        <f>IF(C5017+1=Protocol!$V$21,0,C5017+1)</f>
        <v>0</v>
      </c>
      <c r="D5018" s="1">
        <f t="shared" si="173"/>
        <v>1</v>
      </c>
      <c r="E5018" s="1" t="str">
        <f>INDEX(Protocol[Mark],MATCH(C5018,Protocol[Step],0))</f>
        <v>1pfi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524010001</v>
      </c>
      <c r="H5018" s="134">
        <f>Systematic[[#This Row],[SampleVariableLabel]]+100*Systematic[[#This Row],[State]]</f>
        <v>524010001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524</v>
      </c>
      <c r="B5019" s="1">
        <f>IF(C5019=0,IF(B5018=Protocol!$V$20,1,B5018+1),B5018)</f>
        <v>1</v>
      </c>
      <c r="C5019" s="1">
        <f>IF(C5018+1=Protocol!$V$21,0,C5018+1)</f>
        <v>1</v>
      </c>
      <c r="D5019" s="1">
        <f t="shared" si="173"/>
        <v>2</v>
      </c>
      <c r="E5019" s="1" t="str">
        <f>INDEX(Protocol[Mark],MATCH(C5019,Protocol[Step],0))</f>
        <v>1OctM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524010002</v>
      </c>
      <c r="H5019" s="134">
        <f>Systematic[[#This Row],[SampleVariableLabel]]+100*Systematic[[#This Row],[State]]</f>
        <v>524010102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524</v>
      </c>
      <c r="B5020" s="1">
        <f>IF(C5020=0,IF(B5019=Protocol!$V$20,1,B5019+1),B5019)</f>
        <v>1</v>
      </c>
      <c r="C5020" s="1">
        <f>IF(C5019+1=Protocol!$V$21,0,C5019+1)</f>
        <v>2</v>
      </c>
      <c r="D5020" s="1">
        <f t="shared" si="173"/>
        <v>3</v>
      </c>
      <c r="E5020" s="1" t="str">
        <f>INDEX(Protocol[Mark],MATCH(C5020,Protocol[Step],0))</f>
        <v>2D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524010003</v>
      </c>
      <c r="H5020" s="134">
        <f>Systematic[[#This Row],[SampleVariableLabel]]+100*Systematic[[#This Row],[State]]</f>
        <v>524010203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524</v>
      </c>
      <c r="B5021" s="1">
        <f>IF(C5021=0,IF(B5020=Protocol!$V$20,1,B5020+1),B5020)</f>
        <v>1</v>
      </c>
      <c r="C5021" s="1">
        <f>IF(C5020+1=Protocol!$V$21,0,C5020+1)</f>
        <v>3</v>
      </c>
      <c r="D5021" s="1">
        <f t="shared" si="173"/>
        <v>4</v>
      </c>
      <c r="E5021" s="1" t="str">
        <f>INDEX(Protocol[Mark],MATCH(C5021,Protocol[Step],0))</f>
        <v>2c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524010004</v>
      </c>
      <c r="H5021" s="134">
        <f>Systematic[[#This Row],[SampleVariableLabel]]+100*Systematic[[#This Row],[State]]</f>
        <v>524010304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524</v>
      </c>
      <c r="B5022" s="1">
        <f>IF(C5022=0,IF(B5021=Protocol!$V$20,1,B5021+1),B5021)</f>
        <v>1</v>
      </c>
      <c r="C5022" s="1">
        <f>IF(C5021+1=Protocol!$V$21,0,C5021+1)</f>
        <v>4</v>
      </c>
      <c r="D5022" s="1">
        <f t="shared" si="173"/>
        <v>5</v>
      </c>
      <c r="E5022" s="1" t="str">
        <f>INDEX(Protocol[Mark],MATCH(C5022,Protocol[Step],0))</f>
        <v>3P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524010005</v>
      </c>
      <c r="H5022" s="134">
        <f>Systematic[[#This Row],[SampleVariableLabel]]+100*Systematic[[#This Row],[State]]</f>
        <v>524010405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524</v>
      </c>
      <c r="B5023" s="1">
        <f>IF(C5023=0,IF(B5022=Protocol!$V$20,1,B5022+1),B5022)</f>
        <v>1</v>
      </c>
      <c r="C5023" s="1">
        <f>IF(C5022+1=Protocol!$V$21,0,C5022+1)</f>
        <v>5</v>
      </c>
      <c r="D5023" s="1">
        <f t="shared" si="173"/>
        <v>6</v>
      </c>
      <c r="E5023" s="1" t="str">
        <f>INDEX(Protocol[Mark],MATCH(C5023,Protocol[Step],0))</f>
        <v>4S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524010006</v>
      </c>
      <c r="H5023" s="134">
        <f>Systematic[[#This Row],[SampleVariableLabel]]+100*Systematic[[#This Row],[State]]</f>
        <v>524010506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524</v>
      </c>
      <c r="B5024" s="1">
        <f>IF(C5024=0,IF(B5023=Protocol!$V$20,1,B5023+1),B5023)</f>
        <v>1</v>
      </c>
      <c r="C5024" s="1">
        <f>IF(C5023+1=Protocol!$V$21,0,C5023+1)</f>
        <v>6</v>
      </c>
      <c r="D5024" s="1">
        <f t="shared" si="173"/>
        <v>1</v>
      </c>
      <c r="E5024" s="1" t="str">
        <f>INDEX(Protocol[Mark],MATCH(C5024,Protocol[Step],0))</f>
        <v>5U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524010001</v>
      </c>
      <c r="H5024" s="134">
        <f>Systematic[[#This Row],[SampleVariableLabel]]+100*Systematic[[#This Row],[State]]</f>
        <v>524010601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524</v>
      </c>
      <c r="B5025" s="1">
        <f>IF(C5025=0,IF(B5024=Protocol!$V$20,1,B5024+1),B5024)</f>
        <v>1</v>
      </c>
      <c r="C5025" s="1">
        <f>IF(C5024+1=Protocol!$V$21,0,C5024+1)</f>
        <v>7</v>
      </c>
      <c r="D5025" s="1">
        <f t="shared" si="173"/>
        <v>2</v>
      </c>
      <c r="E5025" s="1" t="str">
        <f>INDEX(Protocol[Mark],MATCH(C5025,Protocol[Step],0))</f>
        <v>6Rot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524010002</v>
      </c>
      <c r="H5025" s="134">
        <f>Systematic[[#This Row],[SampleVariableLabel]]+100*Systematic[[#This Row],[State]]</f>
        <v>524010702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525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1pfi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525010003</v>
      </c>
      <c r="H5026" s="134">
        <f>Systematic[[#This Row],[SampleVariableLabel]]+100*Systematic[[#This Row],[State]]</f>
        <v>525010003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525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1OctM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525010004</v>
      </c>
      <c r="H5027" s="134">
        <f>Systematic[[#This Row],[SampleVariableLabel]]+100*Systematic[[#This Row],[State]]</f>
        <v>525010104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525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2D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525010005</v>
      </c>
      <c r="H5028" s="134">
        <f>Systematic[[#This Row],[SampleVariableLabel]]+100*Systematic[[#This Row],[State]]</f>
        <v>525010205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525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2c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525010006</v>
      </c>
      <c r="H5029" s="134">
        <f>Systematic[[#This Row],[SampleVariableLabel]]+100*Systematic[[#This Row],[State]]</f>
        <v>525010306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525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3P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525010001</v>
      </c>
      <c r="H5030" s="134">
        <f>Systematic[[#This Row],[SampleVariableLabel]]+100*Systematic[[#This Row],[State]]</f>
        <v>525010401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525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4S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525010002</v>
      </c>
      <c r="H5031" s="134">
        <f>Systematic[[#This Row],[SampleVariableLabel]]+100*Systematic[[#This Row],[State]]</f>
        <v>525010502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525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5U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525010003</v>
      </c>
      <c r="H5032" s="134">
        <f>Systematic[[#This Row],[SampleVariableLabel]]+100*Systematic[[#This Row],[State]]</f>
        <v>525010603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525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6Rot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525010004</v>
      </c>
      <c r="H5033" s="134">
        <f>Systematic[[#This Row],[SampleVariableLabel]]+100*Systematic[[#This Row],[State]]</f>
        <v>525010704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526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526010005</v>
      </c>
      <c r="H5034" s="134">
        <f>Systematic[[#This Row],[SampleVariableLabel]]+100*Systematic[[#This Row],[State]]</f>
        <v>526010005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526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1OctM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526010006</v>
      </c>
      <c r="H5035" s="134">
        <f>Systematic[[#This Row],[SampleVariableLabel]]+100*Systematic[[#This Row],[State]]</f>
        <v>526010106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526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2D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526010001</v>
      </c>
      <c r="H5036" s="134">
        <f>Systematic[[#This Row],[SampleVariableLabel]]+100*Systematic[[#This Row],[State]]</f>
        <v>526010201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526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2c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526010002</v>
      </c>
      <c r="H5037" s="134">
        <f>Systematic[[#This Row],[SampleVariableLabel]]+100*Systematic[[#This Row],[State]]</f>
        <v>526010302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526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3P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526010003</v>
      </c>
      <c r="H5038" s="134">
        <f>Systematic[[#This Row],[SampleVariableLabel]]+100*Systematic[[#This Row],[State]]</f>
        <v>526010403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526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526010004</v>
      </c>
      <c r="H5039" s="134">
        <f>Systematic[[#This Row],[SampleVariableLabel]]+100*Systematic[[#This Row],[State]]</f>
        <v>526010504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526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5U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526010005</v>
      </c>
      <c r="H5040" s="134">
        <f>Systematic[[#This Row],[SampleVariableLabel]]+100*Systematic[[#This Row],[State]]</f>
        <v>526010605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526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6Rot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526010006</v>
      </c>
      <c r="H5041" s="134">
        <f>Systematic[[#This Row],[SampleVariableLabel]]+100*Systematic[[#This Row],[State]]</f>
        <v>526010706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527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1pfi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527010001</v>
      </c>
      <c r="H5042" s="134">
        <f>Systematic[[#This Row],[SampleVariableLabel]]+100*Systematic[[#This Row],[State]]</f>
        <v>527010001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527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1OctM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527010002</v>
      </c>
      <c r="H5043" s="134">
        <f>Systematic[[#This Row],[SampleVariableLabel]]+100*Systematic[[#This Row],[State]]</f>
        <v>527010102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527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2D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527010003</v>
      </c>
      <c r="H5044" s="134">
        <f>Systematic[[#This Row],[SampleVariableLabel]]+100*Systematic[[#This Row],[State]]</f>
        <v>527010203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527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2c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527010004</v>
      </c>
      <c r="H5045" s="134">
        <f>Systematic[[#This Row],[SampleVariableLabel]]+100*Systematic[[#This Row],[State]]</f>
        <v>527010304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527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3P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527010005</v>
      </c>
      <c r="H5046" s="134">
        <f>Systematic[[#This Row],[SampleVariableLabel]]+100*Systematic[[#This Row],[State]]</f>
        <v>527010405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527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4S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527010006</v>
      </c>
      <c r="H5047" s="134">
        <f>Systematic[[#This Row],[SampleVariableLabel]]+100*Systematic[[#This Row],[State]]</f>
        <v>527010506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527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5U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527010001</v>
      </c>
      <c r="H5048" s="134">
        <f>Systematic[[#This Row],[SampleVariableLabel]]+100*Systematic[[#This Row],[State]]</f>
        <v>527010601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527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6Rot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527010002</v>
      </c>
      <c r="H5049" s="134">
        <f>Systematic[[#This Row],[SampleVariableLabel]]+100*Systematic[[#This Row],[State]]</f>
        <v>527010702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528</v>
      </c>
      <c r="B5050" s="1">
        <f>IF(C5050=0,IF(B5049=Protocol!$V$20,1,B5049+1),B5049)</f>
        <v>1</v>
      </c>
      <c r="C5050" s="1">
        <f>IF(C5049+1=Protocol!$V$21,0,C5049+1)</f>
        <v>0</v>
      </c>
      <c r="D5050" s="1">
        <f t="shared" si="173"/>
        <v>3</v>
      </c>
      <c r="E5050" s="1" t="str">
        <f>INDEX(Protocol[Mark],MATCH(C5050,Protocol[Step],0))</f>
        <v>1pfi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528010003</v>
      </c>
      <c r="H5050" s="134">
        <f>Systematic[[#This Row],[SampleVariableLabel]]+100*Systematic[[#This Row],[State]]</f>
        <v>528010003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528</v>
      </c>
      <c r="B5051" s="1">
        <f>IF(C5051=0,IF(B5050=Protocol!$V$20,1,B5050+1),B5050)</f>
        <v>1</v>
      </c>
      <c r="C5051" s="1">
        <f>IF(C5050+1=Protocol!$V$21,0,C5050+1)</f>
        <v>1</v>
      </c>
      <c r="D5051" s="1">
        <f t="shared" si="173"/>
        <v>4</v>
      </c>
      <c r="E5051" s="1" t="str">
        <f>INDEX(Protocol[Mark],MATCH(C5051,Protocol[Step],0))</f>
        <v>1OctM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528010004</v>
      </c>
      <c r="H5051" s="134">
        <f>Systematic[[#This Row],[SampleVariableLabel]]+100*Systematic[[#This Row],[State]]</f>
        <v>528010104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528</v>
      </c>
      <c r="B5052" s="1">
        <f>IF(C5052=0,IF(B5051=Protocol!$V$20,1,B5051+1),B5051)</f>
        <v>1</v>
      </c>
      <c r="C5052" s="1">
        <f>IF(C5051+1=Protocol!$V$21,0,C5051+1)</f>
        <v>2</v>
      </c>
      <c r="D5052" s="1">
        <f t="shared" si="173"/>
        <v>5</v>
      </c>
      <c r="E5052" s="1" t="str">
        <f>INDEX(Protocol[Mark],MATCH(C5052,Protocol[Step],0))</f>
        <v>2D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528010005</v>
      </c>
      <c r="H5052" s="134">
        <f>Systematic[[#This Row],[SampleVariableLabel]]+100*Systematic[[#This Row],[State]]</f>
        <v>528010205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528</v>
      </c>
      <c r="B5053" s="1">
        <f>IF(C5053=0,IF(B5052=Protocol!$V$20,1,B5052+1),B5052)</f>
        <v>1</v>
      </c>
      <c r="C5053" s="1">
        <f>IF(C5052+1=Protocol!$V$21,0,C5052+1)</f>
        <v>3</v>
      </c>
      <c r="D5053" s="1">
        <f t="shared" si="173"/>
        <v>6</v>
      </c>
      <c r="E5053" s="1" t="str">
        <f>INDEX(Protocol[Mark],MATCH(C5053,Protocol[Step],0))</f>
        <v>2c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528010006</v>
      </c>
      <c r="H5053" s="134">
        <f>Systematic[[#This Row],[SampleVariableLabel]]+100*Systematic[[#This Row],[State]]</f>
        <v>528010306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528</v>
      </c>
      <c r="B5054" s="1">
        <f>IF(C5054=0,IF(B5053=Protocol!$V$20,1,B5053+1),B5053)</f>
        <v>1</v>
      </c>
      <c r="C5054" s="1">
        <f>IF(C5053+1=Protocol!$V$21,0,C5053+1)</f>
        <v>4</v>
      </c>
      <c r="D5054" s="1">
        <f t="shared" si="173"/>
        <v>1</v>
      </c>
      <c r="E5054" s="1" t="str">
        <f>INDEX(Protocol[Mark],MATCH(C5054,Protocol[Step],0))</f>
        <v>3P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528010001</v>
      </c>
      <c r="H5054" s="134">
        <f>Systematic[[#This Row],[SampleVariableLabel]]+100*Systematic[[#This Row],[State]]</f>
        <v>528010401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528</v>
      </c>
      <c r="B5055" s="1">
        <f>IF(C5055=0,IF(B5054=Protocol!$V$20,1,B5054+1),B5054)</f>
        <v>1</v>
      </c>
      <c r="C5055" s="1">
        <f>IF(C5054+1=Protocol!$V$21,0,C5054+1)</f>
        <v>5</v>
      </c>
      <c r="D5055" s="1">
        <f t="shared" si="173"/>
        <v>2</v>
      </c>
      <c r="E5055" s="1" t="str">
        <f>INDEX(Protocol[Mark],MATCH(C5055,Protocol[Step],0))</f>
        <v>4S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528010002</v>
      </c>
      <c r="H5055" s="134">
        <f>Systematic[[#This Row],[SampleVariableLabel]]+100*Systematic[[#This Row],[State]]</f>
        <v>528010502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528</v>
      </c>
      <c r="B5056" s="1">
        <f>IF(C5056=0,IF(B5055=Protocol!$V$20,1,B5055+1),B5055)</f>
        <v>1</v>
      </c>
      <c r="C5056" s="1">
        <f>IF(C5055+1=Protocol!$V$21,0,C5055+1)</f>
        <v>6</v>
      </c>
      <c r="D5056" s="1">
        <f t="shared" si="173"/>
        <v>3</v>
      </c>
      <c r="E5056" s="1" t="str">
        <f>INDEX(Protocol[Mark],MATCH(C5056,Protocol[Step],0))</f>
        <v>5U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528010003</v>
      </c>
      <c r="H5056" s="134">
        <f>Systematic[[#This Row],[SampleVariableLabel]]+100*Systematic[[#This Row],[State]]</f>
        <v>528010603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528</v>
      </c>
      <c r="B5057" s="1">
        <f>IF(C5057=0,IF(B5056=Protocol!$V$20,1,B5056+1),B5056)</f>
        <v>1</v>
      </c>
      <c r="C5057" s="1">
        <f>IF(C5056+1=Protocol!$V$21,0,C5056+1)</f>
        <v>7</v>
      </c>
      <c r="D5057" s="1">
        <f t="shared" si="173"/>
        <v>4</v>
      </c>
      <c r="E5057" s="1" t="str">
        <f>INDEX(Protocol[Mark],MATCH(C5057,Protocol[Step],0))</f>
        <v>6Rot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528010004</v>
      </c>
      <c r="H5057" s="134">
        <f>Systematic[[#This Row],[SampleVariableLabel]]+100*Systematic[[#This Row],[State]]</f>
        <v>528010704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529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1pfi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529010005</v>
      </c>
      <c r="H5058" s="134">
        <f>Systematic[[#This Row],[SampleVariableLabel]]+100*Systematic[[#This Row],[State]]</f>
        <v>529010005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529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1OctM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529010006</v>
      </c>
      <c r="H5059" s="134">
        <f>Systematic[[#This Row],[SampleVariableLabel]]+100*Systematic[[#This Row],[State]]</f>
        <v>529010106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529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529010001</v>
      </c>
      <c r="H5060" s="134">
        <f>Systematic[[#This Row],[SampleVariableLabel]]+100*Systematic[[#This Row],[State]]</f>
        <v>529010201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529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2c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529010002</v>
      </c>
      <c r="H5061" s="134">
        <f>Systematic[[#This Row],[SampleVariableLabel]]+100*Systematic[[#This Row],[State]]</f>
        <v>529010302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529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3P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529010003</v>
      </c>
      <c r="H5062" s="134">
        <f>Systematic[[#This Row],[SampleVariableLabel]]+100*Systematic[[#This Row],[State]]</f>
        <v>529010403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529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4S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529010004</v>
      </c>
      <c r="H5063" s="134">
        <f>Systematic[[#This Row],[SampleVariableLabel]]+100*Systematic[[#This Row],[State]]</f>
        <v>529010504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529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5U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529010005</v>
      </c>
      <c r="H5064" s="134">
        <f>Systematic[[#This Row],[SampleVariableLabel]]+100*Systematic[[#This Row],[State]]</f>
        <v>529010605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529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6Rot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529010006</v>
      </c>
      <c r="H5065" s="134">
        <f>Systematic[[#This Row],[SampleVariableLabel]]+100*Systematic[[#This Row],[State]]</f>
        <v>529010706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530</v>
      </c>
      <c r="B5066" s="1">
        <f>IF(C5066=0,IF(B5065=Protocol!$V$20,1,B5065+1),B5065)</f>
        <v>1</v>
      </c>
      <c r="C5066" s="1">
        <f>IF(C5065+1=Protocol!$V$21,0,C5065+1)</f>
        <v>0</v>
      </c>
      <c r="D5066" s="1">
        <f t="shared" si="175"/>
        <v>1</v>
      </c>
      <c r="E5066" s="1" t="str">
        <f>INDEX(Protocol[Mark],MATCH(C5066,Protocol[Step],0))</f>
        <v>1pfi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530010001</v>
      </c>
      <c r="H5066" s="134">
        <f>Systematic[[#This Row],[SampleVariableLabel]]+100*Systematic[[#This Row],[State]]</f>
        <v>530010001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530</v>
      </c>
      <c r="B5067" s="1">
        <f>IF(C5067=0,IF(B5066=Protocol!$V$20,1,B5066+1),B5066)</f>
        <v>1</v>
      </c>
      <c r="C5067" s="1">
        <f>IF(C5066+1=Protocol!$V$21,0,C5066+1)</f>
        <v>1</v>
      </c>
      <c r="D5067" s="1">
        <f t="shared" si="175"/>
        <v>2</v>
      </c>
      <c r="E5067" s="1" t="str">
        <f>INDEX(Protocol[Mark],MATCH(C5067,Protocol[Step],0))</f>
        <v>1OctM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530010002</v>
      </c>
      <c r="H5067" s="134">
        <f>Systematic[[#This Row],[SampleVariableLabel]]+100*Systematic[[#This Row],[State]]</f>
        <v>530010102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530</v>
      </c>
      <c r="B5068" s="1">
        <f>IF(C5068=0,IF(B5067=Protocol!$V$20,1,B5067+1),B5067)</f>
        <v>1</v>
      </c>
      <c r="C5068" s="1">
        <f>IF(C5067+1=Protocol!$V$21,0,C5067+1)</f>
        <v>2</v>
      </c>
      <c r="D5068" s="1">
        <f t="shared" si="175"/>
        <v>3</v>
      </c>
      <c r="E5068" s="1" t="str">
        <f>INDEX(Protocol[Mark],MATCH(C5068,Protocol[Step],0))</f>
        <v>2D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530010003</v>
      </c>
      <c r="H5068" s="134">
        <f>Systematic[[#This Row],[SampleVariableLabel]]+100*Systematic[[#This Row],[State]]</f>
        <v>530010203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530</v>
      </c>
      <c r="B5069" s="1">
        <f>IF(C5069=0,IF(B5068=Protocol!$V$20,1,B5068+1),B5068)</f>
        <v>1</v>
      </c>
      <c r="C5069" s="1">
        <f>IF(C5068+1=Protocol!$V$21,0,C5068+1)</f>
        <v>3</v>
      </c>
      <c r="D5069" s="1">
        <f t="shared" si="175"/>
        <v>4</v>
      </c>
      <c r="E5069" s="1" t="str">
        <f>INDEX(Protocol[Mark],MATCH(C5069,Protocol[Step],0))</f>
        <v>2c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530010004</v>
      </c>
      <c r="H5069" s="134">
        <f>Systematic[[#This Row],[SampleVariableLabel]]+100*Systematic[[#This Row],[State]]</f>
        <v>530010304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530</v>
      </c>
      <c r="B5070" s="1">
        <f>IF(C5070=0,IF(B5069=Protocol!$V$20,1,B5069+1),B5069)</f>
        <v>1</v>
      </c>
      <c r="C5070" s="1">
        <f>IF(C5069+1=Protocol!$V$21,0,C5069+1)</f>
        <v>4</v>
      </c>
      <c r="D5070" s="1">
        <f t="shared" si="175"/>
        <v>5</v>
      </c>
      <c r="E5070" s="1" t="str">
        <f>INDEX(Protocol[Mark],MATCH(C5070,Protocol[Step],0))</f>
        <v>3P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530010005</v>
      </c>
      <c r="H5070" s="134">
        <f>Systematic[[#This Row],[SampleVariableLabel]]+100*Systematic[[#This Row],[State]]</f>
        <v>530010405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530</v>
      </c>
      <c r="B5071" s="1">
        <f>IF(C5071=0,IF(B5070=Protocol!$V$20,1,B5070+1),B5070)</f>
        <v>1</v>
      </c>
      <c r="C5071" s="1">
        <f>IF(C5070+1=Protocol!$V$21,0,C5070+1)</f>
        <v>5</v>
      </c>
      <c r="D5071" s="1">
        <f t="shared" si="175"/>
        <v>6</v>
      </c>
      <c r="E5071" s="1" t="str">
        <f>INDEX(Protocol[Mark],MATCH(C5071,Protocol[Step],0))</f>
        <v>4S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530010006</v>
      </c>
      <c r="H5071" s="134">
        <f>Systematic[[#This Row],[SampleVariableLabel]]+100*Systematic[[#This Row],[State]]</f>
        <v>530010506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530</v>
      </c>
      <c r="B5072" s="1">
        <f>IF(C5072=0,IF(B5071=Protocol!$V$20,1,B5071+1),B5071)</f>
        <v>1</v>
      </c>
      <c r="C5072" s="1">
        <f>IF(C5071+1=Protocol!$V$21,0,C5071+1)</f>
        <v>6</v>
      </c>
      <c r="D5072" s="1">
        <f t="shared" si="175"/>
        <v>1</v>
      </c>
      <c r="E5072" s="1" t="str">
        <f>INDEX(Protocol[Mark],MATCH(C5072,Protocol[Step],0))</f>
        <v>5U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530010001</v>
      </c>
      <c r="H5072" s="134">
        <f>Systematic[[#This Row],[SampleVariableLabel]]+100*Systematic[[#This Row],[State]]</f>
        <v>530010601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530</v>
      </c>
      <c r="B5073" s="1">
        <f>IF(C5073=0,IF(B5072=Protocol!$V$20,1,B5072+1),B5072)</f>
        <v>1</v>
      </c>
      <c r="C5073" s="1">
        <f>IF(C5072+1=Protocol!$V$21,0,C5072+1)</f>
        <v>7</v>
      </c>
      <c r="D5073" s="1">
        <f t="shared" si="175"/>
        <v>2</v>
      </c>
      <c r="E5073" s="1" t="str">
        <f>INDEX(Protocol[Mark],MATCH(C5073,Protocol[Step],0))</f>
        <v>6Rot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530010002</v>
      </c>
      <c r="H5073" s="134">
        <f>Systematic[[#This Row],[SampleVariableLabel]]+100*Systematic[[#This Row],[State]]</f>
        <v>530010702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531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1pfi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531010003</v>
      </c>
      <c r="H5074" s="134">
        <f>Systematic[[#This Row],[SampleVariableLabel]]+100*Systematic[[#This Row],[State]]</f>
        <v>531010003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531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1OctM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531010004</v>
      </c>
      <c r="H5075" s="134">
        <f>Systematic[[#This Row],[SampleVariableLabel]]+100*Systematic[[#This Row],[State]]</f>
        <v>531010104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531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2D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531010005</v>
      </c>
      <c r="H5076" s="134">
        <f>Systematic[[#This Row],[SampleVariableLabel]]+100*Systematic[[#This Row],[State]]</f>
        <v>531010205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531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2c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531010006</v>
      </c>
      <c r="H5077" s="134">
        <f>Systematic[[#This Row],[SampleVariableLabel]]+100*Systematic[[#This Row],[State]]</f>
        <v>531010306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531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3P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531010001</v>
      </c>
      <c r="H5078" s="134">
        <f>Systematic[[#This Row],[SampleVariableLabel]]+100*Systematic[[#This Row],[State]]</f>
        <v>531010401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531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4S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531010002</v>
      </c>
      <c r="H5079" s="134">
        <f>Systematic[[#This Row],[SampleVariableLabel]]+100*Systematic[[#This Row],[State]]</f>
        <v>531010502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531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5U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531010003</v>
      </c>
      <c r="H5080" s="134">
        <f>Systematic[[#This Row],[SampleVariableLabel]]+100*Systematic[[#This Row],[State]]</f>
        <v>531010603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531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6Rot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531010004</v>
      </c>
      <c r="H5081" s="134">
        <f>Systematic[[#This Row],[SampleVariableLabel]]+100*Systematic[[#This Row],[State]]</f>
        <v>531010704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532</v>
      </c>
      <c r="B5082" s="1">
        <f>IF(C5082=0,IF(B5081=Protocol!$V$20,1,B5081+1),B5081)</f>
        <v>1</v>
      </c>
      <c r="C5082" s="1">
        <f>IF(C5081+1=Protocol!$V$21,0,C5081+1)</f>
        <v>0</v>
      </c>
      <c r="D5082" s="1">
        <f t="shared" si="175"/>
        <v>5</v>
      </c>
      <c r="E5082" s="1" t="str">
        <f>INDEX(Protocol[Mark],MATCH(C5082,Protocol[Step],0))</f>
        <v>1pfi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532010005</v>
      </c>
      <c r="H5082" s="134">
        <f>Systematic[[#This Row],[SampleVariableLabel]]+100*Systematic[[#This Row],[State]]</f>
        <v>532010005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532</v>
      </c>
      <c r="B5083" s="1">
        <f>IF(C5083=0,IF(B5082=Protocol!$V$20,1,B5082+1),B5082)</f>
        <v>1</v>
      </c>
      <c r="C5083" s="1">
        <f>IF(C5082+1=Protocol!$V$21,0,C5082+1)</f>
        <v>1</v>
      </c>
      <c r="D5083" s="1">
        <f t="shared" si="175"/>
        <v>6</v>
      </c>
      <c r="E5083" s="1" t="str">
        <f>INDEX(Protocol[Mark],MATCH(C5083,Protocol[Step],0))</f>
        <v>1OctM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532010006</v>
      </c>
      <c r="H5083" s="134">
        <f>Systematic[[#This Row],[SampleVariableLabel]]+100*Systematic[[#This Row],[State]]</f>
        <v>532010106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532</v>
      </c>
      <c r="B5084" s="1">
        <f>IF(C5084=0,IF(B5083=Protocol!$V$20,1,B5083+1),B5083)</f>
        <v>1</v>
      </c>
      <c r="C5084" s="1">
        <f>IF(C5083+1=Protocol!$V$21,0,C5083+1)</f>
        <v>2</v>
      </c>
      <c r="D5084" s="1">
        <f t="shared" si="175"/>
        <v>1</v>
      </c>
      <c r="E5084" s="1" t="str">
        <f>INDEX(Protocol[Mark],MATCH(C5084,Protocol[Step],0))</f>
        <v>2D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532010001</v>
      </c>
      <c r="H5084" s="134">
        <f>Systematic[[#This Row],[SampleVariableLabel]]+100*Systematic[[#This Row],[State]]</f>
        <v>532010201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532</v>
      </c>
      <c r="B5085" s="1">
        <f>IF(C5085=0,IF(B5084=Protocol!$V$20,1,B5084+1),B5084)</f>
        <v>1</v>
      </c>
      <c r="C5085" s="1">
        <f>IF(C5084+1=Protocol!$V$21,0,C5084+1)</f>
        <v>3</v>
      </c>
      <c r="D5085" s="1">
        <f t="shared" si="175"/>
        <v>2</v>
      </c>
      <c r="E5085" s="1" t="str">
        <f>INDEX(Protocol[Mark],MATCH(C5085,Protocol[Step],0))</f>
        <v>2c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532010002</v>
      </c>
      <c r="H5085" s="134">
        <f>Systematic[[#This Row],[SampleVariableLabel]]+100*Systematic[[#This Row],[State]]</f>
        <v>532010302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532</v>
      </c>
      <c r="B5086" s="1">
        <f>IF(C5086=0,IF(B5085=Protocol!$V$20,1,B5085+1),B5085)</f>
        <v>1</v>
      </c>
      <c r="C5086" s="1">
        <f>IF(C5085+1=Protocol!$V$21,0,C5085+1)</f>
        <v>4</v>
      </c>
      <c r="D5086" s="1">
        <f t="shared" si="175"/>
        <v>3</v>
      </c>
      <c r="E5086" s="1" t="str">
        <f>INDEX(Protocol[Mark],MATCH(C5086,Protocol[Step],0))</f>
        <v>3P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532010003</v>
      </c>
      <c r="H5086" s="134">
        <f>Systematic[[#This Row],[SampleVariableLabel]]+100*Systematic[[#This Row],[State]]</f>
        <v>532010403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532</v>
      </c>
      <c r="B5087" s="1">
        <f>IF(C5087=0,IF(B5086=Protocol!$V$20,1,B5086+1),B5086)</f>
        <v>1</v>
      </c>
      <c r="C5087" s="1">
        <f>IF(C5086+1=Protocol!$V$21,0,C5086+1)</f>
        <v>5</v>
      </c>
      <c r="D5087" s="1">
        <f t="shared" si="175"/>
        <v>4</v>
      </c>
      <c r="E5087" s="1" t="str">
        <f>INDEX(Protocol[Mark],MATCH(C5087,Protocol[Step],0))</f>
        <v>4S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532010004</v>
      </c>
      <c r="H5087" s="134">
        <f>Systematic[[#This Row],[SampleVariableLabel]]+100*Systematic[[#This Row],[State]]</f>
        <v>532010504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532</v>
      </c>
      <c r="B5088" s="1">
        <f>IF(C5088=0,IF(B5087=Protocol!$V$20,1,B5087+1),B5087)</f>
        <v>1</v>
      </c>
      <c r="C5088" s="1">
        <f>IF(C5087+1=Protocol!$V$21,0,C5087+1)</f>
        <v>6</v>
      </c>
      <c r="D5088" s="1">
        <f t="shared" si="175"/>
        <v>5</v>
      </c>
      <c r="E5088" s="1" t="str">
        <f>INDEX(Protocol[Mark],MATCH(C5088,Protocol[Step],0))</f>
        <v>5U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532010005</v>
      </c>
      <c r="H5088" s="134">
        <f>Systematic[[#This Row],[SampleVariableLabel]]+100*Systematic[[#This Row],[State]]</f>
        <v>532010605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532</v>
      </c>
      <c r="B5089" s="1">
        <f>IF(C5089=0,IF(B5088=Protocol!$V$20,1,B5088+1),B5088)</f>
        <v>1</v>
      </c>
      <c r="C5089" s="1">
        <f>IF(C5088+1=Protocol!$V$21,0,C5088+1)</f>
        <v>7</v>
      </c>
      <c r="D5089" s="1">
        <f t="shared" si="175"/>
        <v>6</v>
      </c>
      <c r="E5089" s="1" t="str">
        <f>INDEX(Protocol[Mark],MATCH(C5089,Protocol[Step],0))</f>
        <v>6Rot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532010006</v>
      </c>
      <c r="H5089" s="134">
        <f>Systematic[[#This Row],[SampleVariableLabel]]+100*Systematic[[#This Row],[State]]</f>
        <v>532010706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533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1pfi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533010001</v>
      </c>
      <c r="H5090" s="134">
        <f>Systematic[[#This Row],[SampleVariableLabel]]+100*Systematic[[#This Row],[State]]</f>
        <v>533010001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533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1OctM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533010002</v>
      </c>
      <c r="H5091" s="134">
        <f>Systematic[[#This Row],[SampleVariableLabel]]+100*Systematic[[#This Row],[State]]</f>
        <v>533010102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533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2D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533010003</v>
      </c>
      <c r="H5092" s="134">
        <f>Systematic[[#This Row],[SampleVariableLabel]]+100*Systematic[[#This Row],[State]]</f>
        <v>533010203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533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2c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533010004</v>
      </c>
      <c r="H5093" s="134">
        <f>Systematic[[#This Row],[SampleVariableLabel]]+100*Systematic[[#This Row],[State]]</f>
        <v>533010304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533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3P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533010005</v>
      </c>
      <c r="H5094" s="134">
        <f>Systematic[[#This Row],[SampleVariableLabel]]+100*Systematic[[#This Row],[State]]</f>
        <v>533010405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533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4S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533010006</v>
      </c>
      <c r="H5095" s="134">
        <f>Systematic[[#This Row],[SampleVariableLabel]]+100*Systematic[[#This Row],[State]]</f>
        <v>533010506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533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5U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533010001</v>
      </c>
      <c r="H5096" s="134">
        <f>Systematic[[#This Row],[SampleVariableLabel]]+100*Systematic[[#This Row],[State]]</f>
        <v>533010601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533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6Rot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533010002</v>
      </c>
      <c r="H5097" s="134">
        <f>Systematic[[#This Row],[SampleVariableLabel]]+100*Systematic[[#This Row],[State]]</f>
        <v>533010702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534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1pfi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534010003</v>
      </c>
      <c r="H5098" s="134">
        <f>Systematic[[#This Row],[SampleVariableLabel]]+100*Systematic[[#This Row],[State]]</f>
        <v>534010003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534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1OctM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534010004</v>
      </c>
      <c r="H5099" s="134">
        <f>Systematic[[#This Row],[SampleVariableLabel]]+100*Systematic[[#This Row],[State]]</f>
        <v>534010104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534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534010005</v>
      </c>
      <c r="H5100" s="134">
        <f>Systematic[[#This Row],[SampleVariableLabel]]+100*Systematic[[#This Row],[State]]</f>
        <v>534010205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534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534010006</v>
      </c>
      <c r="H5101" s="134">
        <f>Systematic[[#This Row],[SampleVariableLabel]]+100*Systematic[[#This Row],[State]]</f>
        <v>534010306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534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3P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534010001</v>
      </c>
      <c r="H5102" s="134">
        <f>Systematic[[#This Row],[SampleVariableLabel]]+100*Systematic[[#This Row],[State]]</f>
        <v>534010401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534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4S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534010002</v>
      </c>
      <c r="H5103" s="134">
        <f>Systematic[[#This Row],[SampleVariableLabel]]+100*Systematic[[#This Row],[State]]</f>
        <v>534010502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534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534010003</v>
      </c>
      <c r="H5104" s="134">
        <f>Systematic[[#This Row],[SampleVariableLabel]]+100*Systematic[[#This Row],[State]]</f>
        <v>534010603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534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534010004</v>
      </c>
      <c r="H5105" s="134">
        <f>Systematic[[#This Row],[SampleVariableLabel]]+100*Systematic[[#This Row],[State]]</f>
        <v>534010704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535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1pfi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535010005</v>
      </c>
      <c r="H5106" s="134">
        <f>Systematic[[#This Row],[SampleVariableLabel]]+100*Systematic[[#This Row],[State]]</f>
        <v>535010005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535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1OctM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535010006</v>
      </c>
      <c r="H5107" s="134">
        <f>Systematic[[#This Row],[SampleVariableLabel]]+100*Systematic[[#This Row],[State]]</f>
        <v>535010106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535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2D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535010001</v>
      </c>
      <c r="H5108" s="134">
        <f>Systematic[[#This Row],[SampleVariableLabel]]+100*Systematic[[#This Row],[State]]</f>
        <v>535010201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535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2c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535010002</v>
      </c>
      <c r="H5109" s="134">
        <f>Systematic[[#This Row],[SampleVariableLabel]]+100*Systematic[[#This Row],[State]]</f>
        <v>535010302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535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3P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535010003</v>
      </c>
      <c r="H5110" s="134">
        <f>Systematic[[#This Row],[SampleVariableLabel]]+100*Systematic[[#This Row],[State]]</f>
        <v>535010403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535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4S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535010004</v>
      </c>
      <c r="H5111" s="134">
        <f>Systematic[[#This Row],[SampleVariableLabel]]+100*Systematic[[#This Row],[State]]</f>
        <v>535010504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535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5U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535010005</v>
      </c>
      <c r="H5112" s="134">
        <f>Systematic[[#This Row],[SampleVariableLabel]]+100*Systematic[[#This Row],[State]]</f>
        <v>535010605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535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6Rot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535010006</v>
      </c>
      <c r="H5113" s="134">
        <f>Systematic[[#This Row],[SampleVariableLabel]]+100*Systematic[[#This Row],[State]]</f>
        <v>535010706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536</v>
      </c>
      <c r="B5114" s="1">
        <f>IF(C5114=0,IF(B5113=Protocol!$V$20,1,B5113+1),B5113)</f>
        <v>1</v>
      </c>
      <c r="C5114" s="1">
        <f>IF(C5113+1=Protocol!$V$21,0,C5113+1)</f>
        <v>0</v>
      </c>
      <c r="D5114" s="1">
        <f t="shared" si="175"/>
        <v>1</v>
      </c>
      <c r="E5114" s="1" t="str">
        <f>INDEX(Protocol[Mark],MATCH(C5114,Protocol[Step],0))</f>
        <v>1pfi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536010001</v>
      </c>
      <c r="H5114" s="134">
        <f>Systematic[[#This Row],[SampleVariableLabel]]+100*Systematic[[#This Row],[State]]</f>
        <v>536010001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536</v>
      </c>
      <c r="B5115" s="1">
        <f>IF(C5115=0,IF(B5114=Protocol!$V$20,1,B5114+1),B5114)</f>
        <v>1</v>
      </c>
      <c r="C5115" s="1">
        <f>IF(C5114+1=Protocol!$V$21,0,C5114+1)</f>
        <v>1</v>
      </c>
      <c r="D5115" s="1">
        <f t="shared" si="175"/>
        <v>2</v>
      </c>
      <c r="E5115" s="1" t="str">
        <f>INDEX(Protocol[Mark],MATCH(C5115,Protocol[Step],0))</f>
        <v>1OctM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536010002</v>
      </c>
      <c r="H5115" s="134">
        <f>Systematic[[#This Row],[SampleVariableLabel]]+100*Systematic[[#This Row],[State]]</f>
        <v>536010102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536</v>
      </c>
      <c r="B5116" s="1">
        <f>IF(C5116=0,IF(B5115=Protocol!$V$20,1,B5115+1),B5115)</f>
        <v>1</v>
      </c>
      <c r="C5116" s="1">
        <f>IF(C5115+1=Protocol!$V$21,0,C5115+1)</f>
        <v>2</v>
      </c>
      <c r="D5116" s="1">
        <f t="shared" si="175"/>
        <v>3</v>
      </c>
      <c r="E5116" s="1" t="str">
        <f>INDEX(Protocol[Mark],MATCH(C5116,Protocol[Step],0))</f>
        <v>2D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536010003</v>
      </c>
      <c r="H5116" s="134">
        <f>Systematic[[#This Row],[SampleVariableLabel]]+100*Systematic[[#This Row],[State]]</f>
        <v>536010203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536</v>
      </c>
      <c r="B5117" s="1">
        <f>IF(C5117=0,IF(B5116=Protocol!$V$20,1,B5116+1),B5116)</f>
        <v>1</v>
      </c>
      <c r="C5117" s="1">
        <f>IF(C5116+1=Protocol!$V$21,0,C5116+1)</f>
        <v>3</v>
      </c>
      <c r="D5117" s="1">
        <f t="shared" si="175"/>
        <v>4</v>
      </c>
      <c r="E5117" s="1" t="str">
        <f>INDEX(Protocol[Mark],MATCH(C5117,Protocol[Step],0))</f>
        <v>2c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536010004</v>
      </c>
      <c r="H5117" s="134">
        <f>Systematic[[#This Row],[SampleVariableLabel]]+100*Systematic[[#This Row],[State]]</f>
        <v>536010304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536</v>
      </c>
      <c r="B5118" s="1">
        <f>IF(C5118=0,IF(B5117=Protocol!$V$20,1,B5117+1),B5117)</f>
        <v>1</v>
      </c>
      <c r="C5118" s="1">
        <f>IF(C5117+1=Protocol!$V$21,0,C5117+1)</f>
        <v>4</v>
      </c>
      <c r="D5118" s="1">
        <f t="shared" si="175"/>
        <v>5</v>
      </c>
      <c r="E5118" s="1" t="str">
        <f>INDEX(Protocol[Mark],MATCH(C5118,Protocol[Step],0))</f>
        <v>3P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536010005</v>
      </c>
      <c r="H5118" s="134">
        <f>Systematic[[#This Row],[SampleVariableLabel]]+100*Systematic[[#This Row],[State]]</f>
        <v>536010405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536</v>
      </c>
      <c r="B5119" s="1">
        <f>IF(C5119=0,IF(B5118=Protocol!$V$20,1,B5118+1),B5118)</f>
        <v>1</v>
      </c>
      <c r="C5119" s="1">
        <f>IF(C5118+1=Protocol!$V$21,0,C5118+1)</f>
        <v>5</v>
      </c>
      <c r="D5119" s="1">
        <f t="shared" si="175"/>
        <v>6</v>
      </c>
      <c r="E5119" s="1" t="str">
        <f>INDEX(Protocol[Mark],MATCH(C5119,Protocol[Step],0))</f>
        <v>4S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536010006</v>
      </c>
      <c r="H5119" s="134">
        <f>Systematic[[#This Row],[SampleVariableLabel]]+100*Systematic[[#This Row],[State]]</f>
        <v>536010506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536</v>
      </c>
      <c r="B5120" s="1">
        <f>IF(C5120=0,IF(B5119=Protocol!$V$20,1,B5119+1),B5119)</f>
        <v>1</v>
      </c>
      <c r="C5120" s="1">
        <f>IF(C5119+1=Protocol!$V$21,0,C5119+1)</f>
        <v>6</v>
      </c>
      <c r="D5120" s="1">
        <f t="shared" si="175"/>
        <v>1</v>
      </c>
      <c r="E5120" s="1" t="str">
        <f>INDEX(Protocol[Mark],MATCH(C5120,Protocol[Step],0))</f>
        <v>5U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536010001</v>
      </c>
      <c r="H5120" s="134">
        <f>Systematic[[#This Row],[SampleVariableLabel]]+100*Systematic[[#This Row],[State]]</f>
        <v>536010601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536</v>
      </c>
      <c r="B5121" s="1">
        <f>IF(C5121=0,IF(B5120=Protocol!$V$20,1,B5120+1),B5120)</f>
        <v>1</v>
      </c>
      <c r="C5121" s="1">
        <f>IF(C5120+1=Protocol!$V$21,0,C5120+1)</f>
        <v>7</v>
      </c>
      <c r="D5121" s="1">
        <f t="shared" si="175"/>
        <v>2</v>
      </c>
      <c r="E5121" s="1" t="str">
        <f>INDEX(Protocol[Mark],MATCH(C5121,Protocol[Step],0))</f>
        <v>6Rot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536010002</v>
      </c>
      <c r="H5121" s="134">
        <f>Systematic[[#This Row],[SampleVariableLabel]]+100*Systematic[[#This Row],[State]]</f>
        <v>536010702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537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1pfi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537010003</v>
      </c>
      <c r="H5122" s="134">
        <f>Systematic[[#This Row],[SampleVariableLabel]]+100*Systematic[[#This Row],[State]]</f>
        <v>537010003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537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1OctM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537010004</v>
      </c>
      <c r="H5123" s="134">
        <f>Systematic[[#This Row],[SampleVariableLabel]]+100*Systematic[[#This Row],[State]]</f>
        <v>537010104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537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2D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537010005</v>
      </c>
      <c r="H5124" s="134">
        <f>Systematic[[#This Row],[SampleVariableLabel]]+100*Systematic[[#This Row],[State]]</f>
        <v>537010205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537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2c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537010006</v>
      </c>
      <c r="H5125" s="134">
        <f>Systematic[[#This Row],[SampleVariableLabel]]+100*Systematic[[#This Row],[State]]</f>
        <v>537010306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537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3P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537010001</v>
      </c>
      <c r="H5126" s="134">
        <f>Systematic[[#This Row],[SampleVariableLabel]]+100*Systematic[[#This Row],[State]]</f>
        <v>537010401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537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4S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537010002</v>
      </c>
      <c r="H5127" s="134">
        <f>Systematic[[#This Row],[SampleVariableLabel]]+100*Systematic[[#This Row],[State]]</f>
        <v>537010502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537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5U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537010003</v>
      </c>
      <c r="H5128" s="134">
        <f>Systematic[[#This Row],[SampleVariableLabel]]+100*Systematic[[#This Row],[State]]</f>
        <v>537010603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537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6Rot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537010004</v>
      </c>
      <c r="H5129" s="134">
        <f>Systematic[[#This Row],[SampleVariableLabel]]+100*Systematic[[#This Row],[State]]</f>
        <v>537010704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538</v>
      </c>
      <c r="B5130" s="1">
        <f>IF(C5130=0,IF(B5129=Protocol!$V$20,1,B5129+1),B5129)</f>
        <v>1</v>
      </c>
      <c r="C5130" s="1">
        <f>IF(C5129+1=Protocol!$V$21,0,C5129+1)</f>
        <v>0</v>
      </c>
      <c r="D5130" s="1">
        <f t="shared" si="177"/>
        <v>5</v>
      </c>
      <c r="E5130" s="1" t="str">
        <f>INDEX(Protocol[Mark],MATCH(C5130,Protocol[Step],0))</f>
        <v>1pfi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538010005</v>
      </c>
      <c r="H5130" s="134">
        <f>Systematic[[#This Row],[SampleVariableLabel]]+100*Systematic[[#This Row],[State]]</f>
        <v>538010005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538</v>
      </c>
      <c r="B5131" s="1">
        <f>IF(C5131=0,IF(B5130=Protocol!$V$20,1,B5130+1),B5130)</f>
        <v>1</v>
      </c>
      <c r="C5131" s="1">
        <f>IF(C5130+1=Protocol!$V$21,0,C5130+1)</f>
        <v>1</v>
      </c>
      <c r="D5131" s="1">
        <f t="shared" si="177"/>
        <v>6</v>
      </c>
      <c r="E5131" s="1" t="str">
        <f>INDEX(Protocol[Mark],MATCH(C5131,Protocol[Step],0))</f>
        <v>1OctM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538010006</v>
      </c>
      <c r="H5131" s="134">
        <f>Systematic[[#This Row],[SampleVariableLabel]]+100*Systematic[[#This Row],[State]]</f>
        <v>538010106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538</v>
      </c>
      <c r="B5132" s="1">
        <f>IF(C5132=0,IF(B5131=Protocol!$V$20,1,B5131+1),B5131)</f>
        <v>1</v>
      </c>
      <c r="C5132" s="1">
        <f>IF(C5131+1=Protocol!$V$21,0,C5131+1)</f>
        <v>2</v>
      </c>
      <c r="D5132" s="1">
        <f t="shared" si="177"/>
        <v>1</v>
      </c>
      <c r="E5132" s="1" t="str">
        <f>INDEX(Protocol[Mark],MATCH(C5132,Protocol[Step],0))</f>
        <v>2D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538010001</v>
      </c>
      <c r="H5132" s="134">
        <f>Systematic[[#This Row],[SampleVariableLabel]]+100*Systematic[[#This Row],[State]]</f>
        <v>538010201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538</v>
      </c>
      <c r="B5133" s="1">
        <f>IF(C5133=0,IF(B5132=Protocol!$V$20,1,B5132+1),B5132)</f>
        <v>1</v>
      </c>
      <c r="C5133" s="1">
        <f>IF(C5132+1=Protocol!$V$21,0,C5132+1)</f>
        <v>3</v>
      </c>
      <c r="D5133" s="1">
        <f t="shared" si="177"/>
        <v>2</v>
      </c>
      <c r="E5133" s="1" t="str">
        <f>INDEX(Protocol[Mark],MATCH(C5133,Protocol[Step],0))</f>
        <v>2c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538010002</v>
      </c>
      <c r="H5133" s="134">
        <f>Systematic[[#This Row],[SampleVariableLabel]]+100*Systematic[[#This Row],[State]]</f>
        <v>538010302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538</v>
      </c>
      <c r="B5134" s="1">
        <f>IF(C5134=0,IF(B5133=Protocol!$V$20,1,B5133+1),B5133)</f>
        <v>1</v>
      </c>
      <c r="C5134" s="1">
        <f>IF(C5133+1=Protocol!$V$21,0,C5133+1)</f>
        <v>4</v>
      </c>
      <c r="D5134" s="1">
        <f t="shared" si="177"/>
        <v>3</v>
      </c>
      <c r="E5134" s="1" t="str">
        <f>INDEX(Protocol[Mark],MATCH(C5134,Protocol[Step],0))</f>
        <v>3P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538010003</v>
      </c>
      <c r="H5134" s="134">
        <f>Systematic[[#This Row],[SampleVariableLabel]]+100*Systematic[[#This Row],[State]]</f>
        <v>538010403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538</v>
      </c>
      <c r="B5135" s="1">
        <f>IF(C5135=0,IF(B5134=Protocol!$V$20,1,B5134+1),B5134)</f>
        <v>1</v>
      </c>
      <c r="C5135" s="1">
        <f>IF(C5134+1=Protocol!$V$21,0,C5134+1)</f>
        <v>5</v>
      </c>
      <c r="D5135" s="1">
        <f t="shared" si="177"/>
        <v>4</v>
      </c>
      <c r="E5135" s="1" t="str">
        <f>INDEX(Protocol[Mark],MATCH(C5135,Protocol[Step],0))</f>
        <v>4S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538010004</v>
      </c>
      <c r="H5135" s="134">
        <f>Systematic[[#This Row],[SampleVariableLabel]]+100*Systematic[[#This Row],[State]]</f>
        <v>538010504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538</v>
      </c>
      <c r="B5136" s="1">
        <f>IF(C5136=0,IF(B5135=Protocol!$V$20,1,B5135+1),B5135)</f>
        <v>1</v>
      </c>
      <c r="C5136" s="1">
        <f>IF(C5135+1=Protocol!$V$21,0,C5135+1)</f>
        <v>6</v>
      </c>
      <c r="D5136" s="1">
        <f t="shared" si="177"/>
        <v>5</v>
      </c>
      <c r="E5136" s="1" t="str">
        <f>INDEX(Protocol[Mark],MATCH(C5136,Protocol[Step],0))</f>
        <v>5U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538010005</v>
      </c>
      <c r="H5136" s="134">
        <f>Systematic[[#This Row],[SampleVariableLabel]]+100*Systematic[[#This Row],[State]]</f>
        <v>538010605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538</v>
      </c>
      <c r="B5137" s="1">
        <f>IF(C5137=0,IF(B5136=Protocol!$V$20,1,B5136+1),B5136)</f>
        <v>1</v>
      </c>
      <c r="C5137" s="1">
        <f>IF(C5136+1=Protocol!$V$21,0,C5136+1)</f>
        <v>7</v>
      </c>
      <c r="D5137" s="1">
        <f t="shared" si="177"/>
        <v>6</v>
      </c>
      <c r="E5137" s="1" t="str">
        <f>INDEX(Protocol[Mark],MATCH(C5137,Protocol[Step],0))</f>
        <v>6Rot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538010006</v>
      </c>
      <c r="H5137" s="134">
        <f>Systematic[[#This Row],[SampleVariableLabel]]+100*Systematic[[#This Row],[State]]</f>
        <v>538010706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539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1pfi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539010001</v>
      </c>
      <c r="H5138" s="134">
        <f>Systematic[[#This Row],[SampleVariableLabel]]+100*Systematic[[#This Row],[State]]</f>
        <v>539010001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539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1OctM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539010002</v>
      </c>
      <c r="H5139" s="134">
        <f>Systematic[[#This Row],[SampleVariableLabel]]+100*Systematic[[#This Row],[State]]</f>
        <v>539010102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539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2D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539010003</v>
      </c>
      <c r="H5140" s="134">
        <f>Systematic[[#This Row],[SampleVariableLabel]]+100*Systematic[[#This Row],[State]]</f>
        <v>539010203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539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2c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539010004</v>
      </c>
      <c r="H5141" s="134">
        <f>Systematic[[#This Row],[SampleVariableLabel]]+100*Systematic[[#This Row],[State]]</f>
        <v>539010304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539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3P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539010005</v>
      </c>
      <c r="H5142" s="134">
        <f>Systematic[[#This Row],[SampleVariableLabel]]+100*Systematic[[#This Row],[State]]</f>
        <v>539010405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539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4S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539010006</v>
      </c>
      <c r="H5143" s="134">
        <f>Systematic[[#This Row],[SampleVariableLabel]]+100*Systematic[[#This Row],[State]]</f>
        <v>539010506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539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5U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539010001</v>
      </c>
      <c r="H5144" s="134">
        <f>Systematic[[#This Row],[SampleVariableLabel]]+100*Systematic[[#This Row],[State]]</f>
        <v>539010601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539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6Rot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539010002</v>
      </c>
      <c r="H5145" s="134">
        <f>Systematic[[#This Row],[SampleVariableLabel]]+100*Systematic[[#This Row],[State]]</f>
        <v>539010702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540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1pfi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540010003</v>
      </c>
      <c r="H5146" s="134">
        <f>Systematic[[#This Row],[SampleVariableLabel]]+100*Systematic[[#This Row],[State]]</f>
        <v>540010003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540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1OctM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540010004</v>
      </c>
      <c r="H5147" s="134">
        <f>Systematic[[#This Row],[SampleVariableLabel]]+100*Systematic[[#This Row],[State]]</f>
        <v>540010104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540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540010005</v>
      </c>
      <c r="H5148" s="134">
        <f>Systematic[[#This Row],[SampleVariableLabel]]+100*Systematic[[#This Row],[State]]</f>
        <v>540010205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540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2c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540010006</v>
      </c>
      <c r="H5149" s="134">
        <f>Systematic[[#This Row],[SampleVariableLabel]]+100*Systematic[[#This Row],[State]]</f>
        <v>540010306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540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3P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540010001</v>
      </c>
      <c r="H5150" s="134">
        <f>Systematic[[#This Row],[SampleVariableLabel]]+100*Systematic[[#This Row],[State]]</f>
        <v>540010401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540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4S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540010002</v>
      </c>
      <c r="H5151" s="134">
        <f>Systematic[[#This Row],[SampleVariableLabel]]+100*Systematic[[#This Row],[State]]</f>
        <v>540010502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540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5U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540010003</v>
      </c>
      <c r="H5152" s="134">
        <f>Systematic[[#This Row],[SampleVariableLabel]]+100*Systematic[[#This Row],[State]]</f>
        <v>540010603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540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6Rot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540010004</v>
      </c>
      <c r="H5153" s="134">
        <f>Systematic[[#This Row],[SampleVariableLabel]]+100*Systematic[[#This Row],[State]]</f>
        <v>540010704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541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1pfi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541010005</v>
      </c>
      <c r="H5154" s="134">
        <f>Systematic[[#This Row],[SampleVariableLabel]]+100*Systematic[[#This Row],[State]]</f>
        <v>541010005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541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1OctM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541010006</v>
      </c>
      <c r="H5155" s="134">
        <f>Systematic[[#This Row],[SampleVariableLabel]]+100*Systematic[[#This Row],[State]]</f>
        <v>541010106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541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541010001</v>
      </c>
      <c r="H5156" s="134">
        <f>Systematic[[#This Row],[SampleVariableLabel]]+100*Systematic[[#This Row],[State]]</f>
        <v>541010201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541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2c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541010002</v>
      </c>
      <c r="H5157" s="134">
        <f>Systematic[[#This Row],[SampleVariableLabel]]+100*Systematic[[#This Row],[State]]</f>
        <v>541010302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541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3P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541010003</v>
      </c>
      <c r="H5158" s="134">
        <f>Systematic[[#This Row],[SampleVariableLabel]]+100*Systematic[[#This Row],[State]]</f>
        <v>541010403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541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4S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541010004</v>
      </c>
      <c r="H5159" s="134">
        <f>Systematic[[#This Row],[SampleVariableLabel]]+100*Systematic[[#This Row],[State]]</f>
        <v>541010504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541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5U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541010005</v>
      </c>
      <c r="H5160" s="134">
        <f>Systematic[[#This Row],[SampleVariableLabel]]+100*Systematic[[#This Row],[State]]</f>
        <v>541010605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541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6Rot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541010006</v>
      </c>
      <c r="H5161" s="134">
        <f>Systematic[[#This Row],[SampleVariableLabel]]+100*Systematic[[#This Row],[State]]</f>
        <v>541010706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542</v>
      </c>
      <c r="B5162" s="1">
        <f>IF(C5162=0,IF(B5161=Protocol!$V$20,1,B5161+1),B5161)</f>
        <v>1</v>
      </c>
      <c r="C5162" s="1">
        <f>IF(C5161+1=Protocol!$V$21,0,C5161+1)</f>
        <v>0</v>
      </c>
      <c r="D5162" s="1">
        <f t="shared" si="177"/>
        <v>1</v>
      </c>
      <c r="E5162" s="1" t="str">
        <f>INDEX(Protocol[Mark],MATCH(C5162,Protocol[Step],0))</f>
        <v>1pfi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542010001</v>
      </c>
      <c r="H5162" s="134">
        <f>Systematic[[#This Row],[SampleVariableLabel]]+100*Systematic[[#This Row],[State]]</f>
        <v>542010001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542</v>
      </c>
      <c r="B5163" s="1">
        <f>IF(C5163=0,IF(B5162=Protocol!$V$20,1,B5162+1),B5162)</f>
        <v>1</v>
      </c>
      <c r="C5163" s="1">
        <f>IF(C5162+1=Protocol!$V$21,0,C5162+1)</f>
        <v>1</v>
      </c>
      <c r="D5163" s="1">
        <f t="shared" si="177"/>
        <v>2</v>
      </c>
      <c r="E5163" s="1" t="str">
        <f>INDEX(Protocol[Mark],MATCH(C5163,Protocol[Step],0))</f>
        <v>1OctM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542010002</v>
      </c>
      <c r="H5163" s="134">
        <f>Systematic[[#This Row],[SampleVariableLabel]]+100*Systematic[[#This Row],[State]]</f>
        <v>542010102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542</v>
      </c>
      <c r="B5164" s="1">
        <f>IF(C5164=0,IF(B5163=Protocol!$V$20,1,B5163+1),B5163)</f>
        <v>1</v>
      </c>
      <c r="C5164" s="1">
        <f>IF(C5163+1=Protocol!$V$21,0,C5163+1)</f>
        <v>2</v>
      </c>
      <c r="D5164" s="1">
        <f t="shared" si="177"/>
        <v>3</v>
      </c>
      <c r="E5164" s="1" t="str">
        <f>INDEX(Protocol[Mark],MATCH(C5164,Protocol[Step],0))</f>
        <v>2D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542010003</v>
      </c>
      <c r="H5164" s="134">
        <f>Systematic[[#This Row],[SampleVariableLabel]]+100*Systematic[[#This Row],[State]]</f>
        <v>542010203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542</v>
      </c>
      <c r="B5165" s="1">
        <f>IF(C5165=0,IF(B5164=Protocol!$V$20,1,B5164+1),B5164)</f>
        <v>1</v>
      </c>
      <c r="C5165" s="1">
        <f>IF(C5164+1=Protocol!$V$21,0,C5164+1)</f>
        <v>3</v>
      </c>
      <c r="D5165" s="1">
        <f t="shared" si="177"/>
        <v>4</v>
      </c>
      <c r="E5165" s="1" t="str">
        <f>INDEX(Protocol[Mark],MATCH(C5165,Protocol[Step],0))</f>
        <v>2c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542010004</v>
      </c>
      <c r="H5165" s="134">
        <f>Systematic[[#This Row],[SampleVariableLabel]]+100*Systematic[[#This Row],[State]]</f>
        <v>542010304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542</v>
      </c>
      <c r="B5166" s="1">
        <f>IF(C5166=0,IF(B5165=Protocol!$V$20,1,B5165+1),B5165)</f>
        <v>1</v>
      </c>
      <c r="C5166" s="1">
        <f>IF(C5165+1=Protocol!$V$21,0,C5165+1)</f>
        <v>4</v>
      </c>
      <c r="D5166" s="1">
        <f t="shared" si="177"/>
        <v>5</v>
      </c>
      <c r="E5166" s="1" t="str">
        <f>INDEX(Protocol[Mark],MATCH(C5166,Protocol[Step],0))</f>
        <v>3P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542010005</v>
      </c>
      <c r="H5166" s="134">
        <f>Systematic[[#This Row],[SampleVariableLabel]]+100*Systematic[[#This Row],[State]]</f>
        <v>542010405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542</v>
      </c>
      <c r="B5167" s="1">
        <f>IF(C5167=0,IF(B5166=Protocol!$V$20,1,B5166+1),B5166)</f>
        <v>1</v>
      </c>
      <c r="C5167" s="1">
        <f>IF(C5166+1=Protocol!$V$21,0,C5166+1)</f>
        <v>5</v>
      </c>
      <c r="D5167" s="1">
        <f t="shared" si="177"/>
        <v>6</v>
      </c>
      <c r="E5167" s="1" t="str">
        <f>INDEX(Protocol[Mark],MATCH(C5167,Protocol[Step],0))</f>
        <v>4S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542010006</v>
      </c>
      <c r="H5167" s="134">
        <f>Systematic[[#This Row],[SampleVariableLabel]]+100*Systematic[[#This Row],[State]]</f>
        <v>542010506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542</v>
      </c>
      <c r="B5168" s="1">
        <f>IF(C5168=0,IF(B5167=Protocol!$V$20,1,B5167+1),B5167)</f>
        <v>1</v>
      </c>
      <c r="C5168" s="1">
        <f>IF(C5167+1=Protocol!$V$21,0,C5167+1)</f>
        <v>6</v>
      </c>
      <c r="D5168" s="1">
        <f t="shared" si="177"/>
        <v>1</v>
      </c>
      <c r="E5168" s="1" t="str">
        <f>INDEX(Protocol[Mark],MATCH(C5168,Protocol[Step],0))</f>
        <v>5U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542010001</v>
      </c>
      <c r="H5168" s="134">
        <f>Systematic[[#This Row],[SampleVariableLabel]]+100*Systematic[[#This Row],[State]]</f>
        <v>542010601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542</v>
      </c>
      <c r="B5169" s="1">
        <f>IF(C5169=0,IF(B5168=Protocol!$V$20,1,B5168+1),B5168)</f>
        <v>1</v>
      </c>
      <c r="C5169" s="1">
        <f>IF(C5168+1=Protocol!$V$21,0,C5168+1)</f>
        <v>7</v>
      </c>
      <c r="D5169" s="1">
        <f t="shared" si="177"/>
        <v>2</v>
      </c>
      <c r="E5169" s="1" t="str">
        <f>INDEX(Protocol[Mark],MATCH(C5169,Protocol[Step],0))</f>
        <v>6Rot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542010002</v>
      </c>
      <c r="H5169" s="134">
        <f>Systematic[[#This Row],[SampleVariableLabel]]+100*Systematic[[#This Row],[State]]</f>
        <v>542010702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543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1pfi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543010003</v>
      </c>
      <c r="H5170" s="134">
        <f>Systematic[[#This Row],[SampleVariableLabel]]+100*Systematic[[#This Row],[State]]</f>
        <v>543010003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543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1OctM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543010004</v>
      </c>
      <c r="H5171" s="134">
        <f>Systematic[[#This Row],[SampleVariableLabel]]+100*Systematic[[#This Row],[State]]</f>
        <v>543010104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543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2D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543010005</v>
      </c>
      <c r="H5172" s="134">
        <f>Systematic[[#This Row],[SampleVariableLabel]]+100*Systematic[[#This Row],[State]]</f>
        <v>543010205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543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2c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543010006</v>
      </c>
      <c r="H5173" s="134">
        <f>Systematic[[#This Row],[SampleVariableLabel]]+100*Systematic[[#This Row],[State]]</f>
        <v>543010306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543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3P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543010001</v>
      </c>
      <c r="H5174" s="134">
        <f>Systematic[[#This Row],[SampleVariableLabel]]+100*Systematic[[#This Row],[State]]</f>
        <v>543010401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543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4S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543010002</v>
      </c>
      <c r="H5175" s="134">
        <f>Systematic[[#This Row],[SampleVariableLabel]]+100*Systematic[[#This Row],[State]]</f>
        <v>543010502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543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5U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543010003</v>
      </c>
      <c r="H5176" s="134">
        <f>Systematic[[#This Row],[SampleVariableLabel]]+100*Systematic[[#This Row],[State]]</f>
        <v>543010603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543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6Rot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543010004</v>
      </c>
      <c r="H5177" s="134">
        <f>Systematic[[#This Row],[SampleVariableLabel]]+100*Systematic[[#This Row],[State]]</f>
        <v>543010704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544</v>
      </c>
      <c r="B5178" s="1">
        <f>IF(C5178=0,IF(B5177=Protocol!$V$20,1,B5177+1),B5177)</f>
        <v>1</v>
      </c>
      <c r="C5178" s="1">
        <f>IF(C5177+1=Protocol!$V$21,0,C5177+1)</f>
        <v>0</v>
      </c>
      <c r="D5178" s="1">
        <f t="shared" si="177"/>
        <v>5</v>
      </c>
      <c r="E5178" s="1" t="str">
        <f>INDEX(Protocol[Mark],MATCH(C5178,Protocol[Step],0))</f>
        <v>1pfi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544010005</v>
      </c>
      <c r="H5178" s="134">
        <f>Systematic[[#This Row],[SampleVariableLabel]]+100*Systematic[[#This Row],[State]]</f>
        <v>544010005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544</v>
      </c>
      <c r="B5179" s="1">
        <f>IF(C5179=0,IF(B5178=Protocol!$V$20,1,B5178+1),B5178)</f>
        <v>1</v>
      </c>
      <c r="C5179" s="1">
        <f>IF(C5178+1=Protocol!$V$21,0,C5178+1)</f>
        <v>1</v>
      </c>
      <c r="D5179" s="1">
        <f t="shared" si="177"/>
        <v>6</v>
      </c>
      <c r="E5179" s="1" t="str">
        <f>INDEX(Protocol[Mark],MATCH(C5179,Protocol[Step],0))</f>
        <v>1OctM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544010006</v>
      </c>
      <c r="H5179" s="134">
        <f>Systematic[[#This Row],[SampleVariableLabel]]+100*Systematic[[#This Row],[State]]</f>
        <v>544010106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544</v>
      </c>
      <c r="B5180" s="1">
        <f>IF(C5180=0,IF(B5179=Protocol!$V$20,1,B5179+1),B5179)</f>
        <v>1</v>
      </c>
      <c r="C5180" s="1">
        <f>IF(C5179+1=Protocol!$V$21,0,C5179+1)</f>
        <v>2</v>
      </c>
      <c r="D5180" s="1">
        <f t="shared" si="177"/>
        <v>1</v>
      </c>
      <c r="E5180" s="1" t="str">
        <f>INDEX(Protocol[Mark],MATCH(C5180,Protocol[Step],0))</f>
        <v>2D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544010001</v>
      </c>
      <c r="H5180" s="134">
        <f>Systematic[[#This Row],[SampleVariableLabel]]+100*Systematic[[#This Row],[State]]</f>
        <v>544010201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544</v>
      </c>
      <c r="B5181" s="1">
        <f>IF(C5181=0,IF(B5180=Protocol!$V$20,1,B5180+1),B5180)</f>
        <v>1</v>
      </c>
      <c r="C5181" s="1">
        <f>IF(C5180+1=Protocol!$V$21,0,C5180+1)</f>
        <v>3</v>
      </c>
      <c r="D5181" s="1">
        <f t="shared" si="177"/>
        <v>2</v>
      </c>
      <c r="E5181" s="1" t="str">
        <f>INDEX(Protocol[Mark],MATCH(C5181,Protocol[Step],0))</f>
        <v>2c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544010002</v>
      </c>
      <c r="H5181" s="134">
        <f>Systematic[[#This Row],[SampleVariableLabel]]+100*Systematic[[#This Row],[State]]</f>
        <v>544010302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544</v>
      </c>
      <c r="B5182" s="1">
        <f>IF(C5182=0,IF(B5181=Protocol!$V$20,1,B5181+1),B5181)</f>
        <v>1</v>
      </c>
      <c r="C5182" s="1">
        <f>IF(C5181+1=Protocol!$V$21,0,C5181+1)</f>
        <v>4</v>
      </c>
      <c r="D5182" s="1">
        <f t="shared" si="177"/>
        <v>3</v>
      </c>
      <c r="E5182" s="1" t="str">
        <f>INDEX(Protocol[Mark],MATCH(C5182,Protocol[Step],0))</f>
        <v>3P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544010003</v>
      </c>
      <c r="H5182" s="134">
        <f>Systematic[[#This Row],[SampleVariableLabel]]+100*Systematic[[#This Row],[State]]</f>
        <v>544010403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544</v>
      </c>
      <c r="B5183" s="1">
        <f>IF(C5183=0,IF(B5182=Protocol!$V$20,1,B5182+1),B5182)</f>
        <v>1</v>
      </c>
      <c r="C5183" s="1">
        <f>IF(C5182+1=Protocol!$V$21,0,C5182+1)</f>
        <v>5</v>
      </c>
      <c r="D5183" s="1">
        <f t="shared" si="177"/>
        <v>4</v>
      </c>
      <c r="E5183" s="1" t="str">
        <f>INDEX(Protocol[Mark],MATCH(C5183,Protocol[Step],0))</f>
        <v>4S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544010004</v>
      </c>
      <c r="H5183" s="134">
        <f>Systematic[[#This Row],[SampleVariableLabel]]+100*Systematic[[#This Row],[State]]</f>
        <v>544010504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544</v>
      </c>
      <c r="B5184" s="1">
        <f>IF(C5184=0,IF(B5183=Protocol!$V$20,1,B5183+1),B5183)</f>
        <v>1</v>
      </c>
      <c r="C5184" s="1">
        <f>IF(C5183+1=Protocol!$V$21,0,C5183+1)</f>
        <v>6</v>
      </c>
      <c r="D5184" s="1">
        <f t="shared" si="177"/>
        <v>5</v>
      </c>
      <c r="E5184" s="1" t="str">
        <f>INDEX(Protocol[Mark],MATCH(C5184,Protocol[Step],0))</f>
        <v>5U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544010005</v>
      </c>
      <c r="H5184" s="134">
        <f>Systematic[[#This Row],[SampleVariableLabel]]+100*Systematic[[#This Row],[State]]</f>
        <v>544010605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544</v>
      </c>
      <c r="B5185" s="1">
        <f>IF(C5185=0,IF(B5184=Protocol!$V$20,1,B5184+1),B5184)</f>
        <v>1</v>
      </c>
      <c r="C5185" s="1">
        <f>IF(C5184+1=Protocol!$V$21,0,C5184+1)</f>
        <v>7</v>
      </c>
      <c r="D5185" s="1">
        <f t="shared" si="177"/>
        <v>6</v>
      </c>
      <c r="E5185" s="1" t="str">
        <f>INDEX(Protocol[Mark],MATCH(C5185,Protocol[Step],0))</f>
        <v>6Rot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544010006</v>
      </c>
      <c r="H5185" s="134">
        <f>Systematic[[#This Row],[SampleVariableLabel]]+100*Systematic[[#This Row],[State]]</f>
        <v>544010706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545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1pfi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545010001</v>
      </c>
      <c r="H5186" s="134">
        <f>Systematic[[#This Row],[SampleVariableLabel]]+100*Systematic[[#This Row],[State]]</f>
        <v>545010001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545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1OctM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545010002</v>
      </c>
      <c r="H5187" s="134">
        <f>Systematic[[#This Row],[SampleVariableLabel]]+100*Systematic[[#This Row],[State]]</f>
        <v>545010102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545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2D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545010003</v>
      </c>
      <c r="H5188" s="134">
        <f>Systematic[[#This Row],[SampleVariableLabel]]+100*Systematic[[#This Row],[State]]</f>
        <v>545010203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545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2c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545010004</v>
      </c>
      <c r="H5189" s="134">
        <f>Systematic[[#This Row],[SampleVariableLabel]]+100*Systematic[[#This Row],[State]]</f>
        <v>545010304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545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3P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545010005</v>
      </c>
      <c r="H5190" s="134">
        <f>Systematic[[#This Row],[SampleVariableLabel]]+100*Systematic[[#This Row],[State]]</f>
        <v>545010405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545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4S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545010006</v>
      </c>
      <c r="H5191" s="134">
        <f>Systematic[[#This Row],[SampleVariableLabel]]+100*Systematic[[#This Row],[State]]</f>
        <v>545010506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545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5U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545010001</v>
      </c>
      <c r="H5192" s="134">
        <f>Systematic[[#This Row],[SampleVariableLabel]]+100*Systematic[[#This Row],[State]]</f>
        <v>545010601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545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6Rot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545010002</v>
      </c>
      <c r="H5193" s="134">
        <f>Systematic[[#This Row],[SampleVariableLabel]]+100*Systematic[[#This Row],[State]]</f>
        <v>545010702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546</v>
      </c>
      <c r="B5194" s="1">
        <f>IF(C5194=0,IF(B5193=Protocol!$V$20,1,B5193+1),B5193)</f>
        <v>1</v>
      </c>
      <c r="C5194" s="1">
        <f>IF(C5193+1=Protocol!$V$21,0,C5193+1)</f>
        <v>0</v>
      </c>
      <c r="D5194" s="1">
        <f t="shared" si="179"/>
        <v>3</v>
      </c>
      <c r="E5194" s="1" t="str">
        <f>INDEX(Protocol[Mark],MATCH(C5194,Protocol[Step],0))</f>
        <v>1pfi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546010003</v>
      </c>
      <c r="H5194" s="134">
        <f>Systematic[[#This Row],[SampleVariableLabel]]+100*Systematic[[#This Row],[State]]</f>
        <v>546010003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546</v>
      </c>
      <c r="B5195" s="1">
        <f>IF(C5195=0,IF(B5194=Protocol!$V$20,1,B5194+1),B5194)</f>
        <v>1</v>
      </c>
      <c r="C5195" s="1">
        <f>IF(C5194+1=Protocol!$V$21,0,C5194+1)</f>
        <v>1</v>
      </c>
      <c r="D5195" s="1">
        <f t="shared" si="179"/>
        <v>4</v>
      </c>
      <c r="E5195" s="1" t="str">
        <f>INDEX(Protocol[Mark],MATCH(C5195,Protocol[Step],0))</f>
        <v>1OctM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546010004</v>
      </c>
      <c r="H5195" s="134">
        <f>Systematic[[#This Row],[SampleVariableLabel]]+100*Systematic[[#This Row],[State]]</f>
        <v>546010104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546</v>
      </c>
      <c r="B5196" s="1">
        <f>IF(C5196=0,IF(B5195=Protocol!$V$20,1,B5195+1),B5195)</f>
        <v>1</v>
      </c>
      <c r="C5196" s="1">
        <f>IF(C5195+1=Protocol!$V$21,0,C5195+1)</f>
        <v>2</v>
      </c>
      <c r="D5196" s="1">
        <f t="shared" si="179"/>
        <v>5</v>
      </c>
      <c r="E5196" s="1" t="str">
        <f>INDEX(Protocol[Mark],MATCH(C5196,Protocol[Step],0))</f>
        <v>2D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546010005</v>
      </c>
      <c r="H5196" s="134">
        <f>Systematic[[#This Row],[SampleVariableLabel]]+100*Systematic[[#This Row],[State]]</f>
        <v>546010205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546</v>
      </c>
      <c r="B5197" s="1">
        <f>IF(C5197=0,IF(B5196=Protocol!$V$20,1,B5196+1),B5196)</f>
        <v>1</v>
      </c>
      <c r="C5197" s="1">
        <f>IF(C5196+1=Protocol!$V$21,0,C5196+1)</f>
        <v>3</v>
      </c>
      <c r="D5197" s="1">
        <f t="shared" si="179"/>
        <v>6</v>
      </c>
      <c r="E5197" s="1" t="str">
        <f>INDEX(Protocol[Mark],MATCH(C5197,Protocol[Step],0))</f>
        <v>2c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546010006</v>
      </c>
      <c r="H5197" s="134">
        <f>Systematic[[#This Row],[SampleVariableLabel]]+100*Systematic[[#This Row],[State]]</f>
        <v>546010306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546</v>
      </c>
      <c r="B5198" s="1">
        <f>IF(C5198=0,IF(B5197=Protocol!$V$20,1,B5197+1),B5197)</f>
        <v>1</v>
      </c>
      <c r="C5198" s="1">
        <f>IF(C5197+1=Protocol!$V$21,0,C5197+1)</f>
        <v>4</v>
      </c>
      <c r="D5198" s="1">
        <f t="shared" si="179"/>
        <v>1</v>
      </c>
      <c r="E5198" s="1" t="str">
        <f>INDEX(Protocol[Mark],MATCH(C5198,Protocol[Step],0))</f>
        <v>3P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546010001</v>
      </c>
      <c r="H5198" s="134">
        <f>Systematic[[#This Row],[SampleVariableLabel]]+100*Systematic[[#This Row],[State]]</f>
        <v>546010401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546</v>
      </c>
      <c r="B5199" s="1">
        <f>IF(C5199=0,IF(B5198=Protocol!$V$20,1,B5198+1),B5198)</f>
        <v>1</v>
      </c>
      <c r="C5199" s="1">
        <f>IF(C5198+1=Protocol!$V$21,0,C5198+1)</f>
        <v>5</v>
      </c>
      <c r="D5199" s="1">
        <f t="shared" si="179"/>
        <v>2</v>
      </c>
      <c r="E5199" s="1" t="str">
        <f>INDEX(Protocol[Mark],MATCH(C5199,Protocol[Step],0))</f>
        <v>4S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546010002</v>
      </c>
      <c r="H5199" s="134">
        <f>Systematic[[#This Row],[SampleVariableLabel]]+100*Systematic[[#This Row],[State]]</f>
        <v>546010502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546</v>
      </c>
      <c r="B5200" s="1">
        <f>IF(C5200=0,IF(B5199=Protocol!$V$20,1,B5199+1),B5199)</f>
        <v>1</v>
      </c>
      <c r="C5200" s="1">
        <f>IF(C5199+1=Protocol!$V$21,0,C5199+1)</f>
        <v>6</v>
      </c>
      <c r="D5200" s="1">
        <f t="shared" si="179"/>
        <v>3</v>
      </c>
      <c r="E5200" s="1" t="str">
        <f>INDEX(Protocol[Mark],MATCH(C5200,Protocol[Step],0))</f>
        <v>5U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546010003</v>
      </c>
      <c r="H5200" s="134">
        <f>Systematic[[#This Row],[SampleVariableLabel]]+100*Systematic[[#This Row],[State]]</f>
        <v>546010603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546</v>
      </c>
      <c r="B5201" s="1">
        <f>IF(C5201=0,IF(B5200=Protocol!$V$20,1,B5200+1),B5200)</f>
        <v>1</v>
      </c>
      <c r="C5201" s="1">
        <f>IF(C5200+1=Protocol!$V$21,0,C5200+1)</f>
        <v>7</v>
      </c>
      <c r="D5201" s="1">
        <f t="shared" si="179"/>
        <v>4</v>
      </c>
      <c r="E5201" s="1" t="str">
        <f>INDEX(Protocol[Mark],MATCH(C5201,Protocol[Step],0))</f>
        <v>6Rot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546010004</v>
      </c>
      <c r="H5201" s="134">
        <f>Systematic[[#This Row],[SampleVariableLabel]]+100*Systematic[[#This Row],[State]]</f>
        <v>546010704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547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547010005</v>
      </c>
      <c r="H5202" s="134">
        <f>Systematic[[#This Row],[SampleVariableLabel]]+100*Systematic[[#This Row],[State]]</f>
        <v>547010005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547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1OctM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547010006</v>
      </c>
      <c r="H5203" s="134">
        <f>Systematic[[#This Row],[SampleVariableLabel]]+100*Systematic[[#This Row],[State]]</f>
        <v>547010106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547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547010001</v>
      </c>
      <c r="H5204" s="134">
        <f>Systematic[[#This Row],[SampleVariableLabel]]+100*Systematic[[#This Row],[State]]</f>
        <v>547010201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547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547010002</v>
      </c>
      <c r="H5205" s="134">
        <f>Systematic[[#This Row],[SampleVariableLabel]]+100*Systematic[[#This Row],[State]]</f>
        <v>547010302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547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3P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547010003</v>
      </c>
      <c r="H5206" s="134">
        <f>Systematic[[#This Row],[SampleVariableLabel]]+100*Systematic[[#This Row],[State]]</f>
        <v>547010403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547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547010004</v>
      </c>
      <c r="H5207" s="134">
        <f>Systematic[[#This Row],[SampleVariableLabel]]+100*Systematic[[#This Row],[State]]</f>
        <v>547010504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547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5U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547010005</v>
      </c>
      <c r="H5208" s="134">
        <f>Systematic[[#This Row],[SampleVariableLabel]]+100*Systematic[[#This Row],[State]]</f>
        <v>547010605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547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6Rot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547010006</v>
      </c>
      <c r="H5209" s="134">
        <f>Systematic[[#This Row],[SampleVariableLabel]]+100*Systematic[[#This Row],[State]]</f>
        <v>547010706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548</v>
      </c>
      <c r="B5210" s="1">
        <f>IF(C5210=0,IF(B5209=Protocol!$V$20,1,B5209+1),B5209)</f>
        <v>1</v>
      </c>
      <c r="C5210" s="1">
        <f>IF(C5209+1=Protocol!$V$21,0,C5209+1)</f>
        <v>0</v>
      </c>
      <c r="D5210" s="1">
        <f t="shared" si="179"/>
        <v>1</v>
      </c>
      <c r="E5210" s="1" t="str">
        <f>INDEX(Protocol[Mark],MATCH(C5210,Protocol[Step],0))</f>
        <v>1pfi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548010001</v>
      </c>
      <c r="H5210" s="134">
        <f>Systematic[[#This Row],[SampleVariableLabel]]+100*Systematic[[#This Row],[State]]</f>
        <v>548010001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548</v>
      </c>
      <c r="B5211" s="1">
        <f>IF(C5211=0,IF(B5210=Protocol!$V$20,1,B5210+1),B5210)</f>
        <v>1</v>
      </c>
      <c r="C5211" s="1">
        <f>IF(C5210+1=Protocol!$V$21,0,C5210+1)</f>
        <v>1</v>
      </c>
      <c r="D5211" s="1">
        <f t="shared" si="179"/>
        <v>2</v>
      </c>
      <c r="E5211" s="1" t="str">
        <f>INDEX(Protocol[Mark],MATCH(C5211,Protocol[Step],0))</f>
        <v>1OctM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548010002</v>
      </c>
      <c r="H5211" s="134">
        <f>Systematic[[#This Row],[SampleVariableLabel]]+100*Systematic[[#This Row],[State]]</f>
        <v>548010102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548</v>
      </c>
      <c r="B5212" s="1">
        <f>IF(C5212=0,IF(B5211=Protocol!$V$20,1,B5211+1),B5211)</f>
        <v>1</v>
      </c>
      <c r="C5212" s="1">
        <f>IF(C5211+1=Protocol!$V$21,0,C5211+1)</f>
        <v>2</v>
      </c>
      <c r="D5212" s="1">
        <f t="shared" si="179"/>
        <v>3</v>
      </c>
      <c r="E5212" s="1" t="str">
        <f>INDEX(Protocol[Mark],MATCH(C5212,Protocol[Step],0))</f>
        <v>2D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548010003</v>
      </c>
      <c r="H5212" s="134">
        <f>Systematic[[#This Row],[SampleVariableLabel]]+100*Systematic[[#This Row],[State]]</f>
        <v>548010203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548</v>
      </c>
      <c r="B5213" s="1">
        <f>IF(C5213=0,IF(B5212=Protocol!$V$20,1,B5212+1),B5212)</f>
        <v>1</v>
      </c>
      <c r="C5213" s="1">
        <f>IF(C5212+1=Protocol!$V$21,0,C5212+1)</f>
        <v>3</v>
      </c>
      <c r="D5213" s="1">
        <f t="shared" si="179"/>
        <v>4</v>
      </c>
      <c r="E5213" s="1" t="str">
        <f>INDEX(Protocol[Mark],MATCH(C5213,Protocol[Step],0))</f>
        <v>2c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548010004</v>
      </c>
      <c r="H5213" s="134">
        <f>Systematic[[#This Row],[SampleVariableLabel]]+100*Systematic[[#This Row],[State]]</f>
        <v>548010304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548</v>
      </c>
      <c r="B5214" s="1">
        <f>IF(C5214=0,IF(B5213=Protocol!$V$20,1,B5213+1),B5213)</f>
        <v>1</v>
      </c>
      <c r="C5214" s="1">
        <f>IF(C5213+1=Protocol!$V$21,0,C5213+1)</f>
        <v>4</v>
      </c>
      <c r="D5214" s="1">
        <f t="shared" si="179"/>
        <v>5</v>
      </c>
      <c r="E5214" s="1" t="str">
        <f>INDEX(Protocol[Mark],MATCH(C5214,Protocol[Step],0))</f>
        <v>3P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548010005</v>
      </c>
      <c r="H5214" s="134">
        <f>Systematic[[#This Row],[SampleVariableLabel]]+100*Systematic[[#This Row],[State]]</f>
        <v>548010405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548</v>
      </c>
      <c r="B5215" s="1">
        <f>IF(C5215=0,IF(B5214=Protocol!$V$20,1,B5214+1),B5214)</f>
        <v>1</v>
      </c>
      <c r="C5215" s="1">
        <f>IF(C5214+1=Protocol!$V$21,0,C5214+1)</f>
        <v>5</v>
      </c>
      <c r="D5215" s="1">
        <f t="shared" si="179"/>
        <v>6</v>
      </c>
      <c r="E5215" s="1" t="str">
        <f>INDEX(Protocol[Mark],MATCH(C5215,Protocol[Step],0))</f>
        <v>4S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548010006</v>
      </c>
      <c r="H5215" s="134">
        <f>Systematic[[#This Row],[SampleVariableLabel]]+100*Systematic[[#This Row],[State]]</f>
        <v>548010506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548</v>
      </c>
      <c r="B5216" s="1">
        <f>IF(C5216=0,IF(B5215=Protocol!$V$20,1,B5215+1),B5215)</f>
        <v>1</v>
      </c>
      <c r="C5216" s="1">
        <f>IF(C5215+1=Protocol!$V$21,0,C5215+1)</f>
        <v>6</v>
      </c>
      <c r="D5216" s="1">
        <f t="shared" si="179"/>
        <v>1</v>
      </c>
      <c r="E5216" s="1" t="str">
        <f>INDEX(Protocol[Mark],MATCH(C5216,Protocol[Step],0))</f>
        <v>5U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548010001</v>
      </c>
      <c r="H5216" s="134">
        <f>Systematic[[#This Row],[SampleVariableLabel]]+100*Systematic[[#This Row],[State]]</f>
        <v>548010601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548</v>
      </c>
      <c r="B5217" s="1">
        <f>IF(C5217=0,IF(B5216=Protocol!$V$20,1,B5216+1),B5216)</f>
        <v>1</v>
      </c>
      <c r="C5217" s="1">
        <f>IF(C5216+1=Protocol!$V$21,0,C5216+1)</f>
        <v>7</v>
      </c>
      <c r="D5217" s="1">
        <f t="shared" si="179"/>
        <v>2</v>
      </c>
      <c r="E5217" s="1" t="str">
        <f>INDEX(Protocol[Mark],MATCH(C5217,Protocol[Step],0))</f>
        <v>6Rot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548010002</v>
      </c>
      <c r="H5217" s="134">
        <f>Systematic[[#This Row],[SampleVariableLabel]]+100*Systematic[[#This Row],[State]]</f>
        <v>548010702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549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1pfi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549010003</v>
      </c>
      <c r="H5218" s="134">
        <f>Systematic[[#This Row],[SampleVariableLabel]]+100*Systematic[[#This Row],[State]]</f>
        <v>549010003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549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1OctM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549010004</v>
      </c>
      <c r="H5219" s="134">
        <f>Systematic[[#This Row],[SampleVariableLabel]]+100*Systematic[[#This Row],[State]]</f>
        <v>549010104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549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2D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549010005</v>
      </c>
      <c r="H5220" s="134">
        <f>Systematic[[#This Row],[SampleVariableLabel]]+100*Systematic[[#This Row],[State]]</f>
        <v>549010205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549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2c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549010006</v>
      </c>
      <c r="H5221" s="134">
        <f>Systematic[[#This Row],[SampleVariableLabel]]+100*Systematic[[#This Row],[State]]</f>
        <v>549010306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549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3P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549010001</v>
      </c>
      <c r="H5222" s="134">
        <f>Systematic[[#This Row],[SampleVariableLabel]]+100*Systematic[[#This Row],[State]]</f>
        <v>549010401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549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4S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549010002</v>
      </c>
      <c r="H5223" s="134">
        <f>Systematic[[#This Row],[SampleVariableLabel]]+100*Systematic[[#This Row],[State]]</f>
        <v>549010502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549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5U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549010003</v>
      </c>
      <c r="H5224" s="134">
        <f>Systematic[[#This Row],[SampleVariableLabel]]+100*Systematic[[#This Row],[State]]</f>
        <v>549010603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549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6Rot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549010004</v>
      </c>
      <c r="H5225" s="134">
        <f>Systematic[[#This Row],[SampleVariableLabel]]+100*Systematic[[#This Row],[State]]</f>
        <v>549010704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550</v>
      </c>
      <c r="B5226" s="1">
        <f>IF(C5226=0,IF(B5225=Protocol!$V$20,1,B5225+1),B5225)</f>
        <v>1</v>
      </c>
      <c r="C5226" s="1">
        <f>IF(C5225+1=Protocol!$V$21,0,C5225+1)</f>
        <v>0</v>
      </c>
      <c r="D5226" s="1">
        <f t="shared" si="179"/>
        <v>5</v>
      </c>
      <c r="E5226" s="1" t="str">
        <f>INDEX(Protocol[Mark],MATCH(C5226,Protocol[Step],0))</f>
        <v>1pfi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550010005</v>
      </c>
      <c r="H5226" s="134">
        <f>Systematic[[#This Row],[SampleVariableLabel]]+100*Systematic[[#This Row],[State]]</f>
        <v>550010005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550</v>
      </c>
      <c r="B5227" s="1">
        <f>IF(C5227=0,IF(B5226=Protocol!$V$20,1,B5226+1),B5226)</f>
        <v>1</v>
      </c>
      <c r="C5227" s="1">
        <f>IF(C5226+1=Protocol!$V$21,0,C5226+1)</f>
        <v>1</v>
      </c>
      <c r="D5227" s="1">
        <f t="shared" si="179"/>
        <v>6</v>
      </c>
      <c r="E5227" s="1" t="str">
        <f>INDEX(Protocol[Mark],MATCH(C5227,Protocol[Step],0))</f>
        <v>1OctM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550010006</v>
      </c>
      <c r="H5227" s="134">
        <f>Systematic[[#This Row],[SampleVariableLabel]]+100*Systematic[[#This Row],[State]]</f>
        <v>550010106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550</v>
      </c>
      <c r="B5228" s="1">
        <f>IF(C5228=0,IF(B5227=Protocol!$V$20,1,B5227+1),B5227)</f>
        <v>1</v>
      </c>
      <c r="C5228" s="1">
        <f>IF(C5227+1=Protocol!$V$21,0,C5227+1)</f>
        <v>2</v>
      </c>
      <c r="D5228" s="1">
        <f t="shared" si="179"/>
        <v>1</v>
      </c>
      <c r="E5228" s="1" t="str">
        <f>INDEX(Protocol[Mark],MATCH(C5228,Protocol[Step],0))</f>
        <v>2D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550010001</v>
      </c>
      <c r="H5228" s="134">
        <f>Systematic[[#This Row],[SampleVariableLabel]]+100*Systematic[[#This Row],[State]]</f>
        <v>550010201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550</v>
      </c>
      <c r="B5229" s="1">
        <f>IF(C5229=0,IF(B5228=Protocol!$V$20,1,B5228+1),B5228)</f>
        <v>1</v>
      </c>
      <c r="C5229" s="1">
        <f>IF(C5228+1=Protocol!$V$21,0,C5228+1)</f>
        <v>3</v>
      </c>
      <c r="D5229" s="1">
        <f t="shared" si="179"/>
        <v>2</v>
      </c>
      <c r="E5229" s="1" t="str">
        <f>INDEX(Protocol[Mark],MATCH(C5229,Protocol[Step],0))</f>
        <v>2c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550010002</v>
      </c>
      <c r="H5229" s="134">
        <f>Systematic[[#This Row],[SampleVariableLabel]]+100*Systematic[[#This Row],[State]]</f>
        <v>550010302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550</v>
      </c>
      <c r="B5230" s="1">
        <f>IF(C5230=0,IF(B5229=Protocol!$V$20,1,B5229+1),B5229)</f>
        <v>1</v>
      </c>
      <c r="C5230" s="1">
        <f>IF(C5229+1=Protocol!$V$21,0,C5229+1)</f>
        <v>4</v>
      </c>
      <c r="D5230" s="1">
        <f t="shared" si="179"/>
        <v>3</v>
      </c>
      <c r="E5230" s="1" t="str">
        <f>INDEX(Protocol[Mark],MATCH(C5230,Protocol[Step],0))</f>
        <v>3P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550010003</v>
      </c>
      <c r="H5230" s="134">
        <f>Systematic[[#This Row],[SampleVariableLabel]]+100*Systematic[[#This Row],[State]]</f>
        <v>550010403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550</v>
      </c>
      <c r="B5231" s="1">
        <f>IF(C5231=0,IF(B5230=Protocol!$V$20,1,B5230+1),B5230)</f>
        <v>1</v>
      </c>
      <c r="C5231" s="1">
        <f>IF(C5230+1=Protocol!$V$21,0,C5230+1)</f>
        <v>5</v>
      </c>
      <c r="D5231" s="1">
        <f t="shared" si="179"/>
        <v>4</v>
      </c>
      <c r="E5231" s="1" t="str">
        <f>INDEX(Protocol[Mark],MATCH(C5231,Protocol[Step],0))</f>
        <v>4S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550010004</v>
      </c>
      <c r="H5231" s="134">
        <f>Systematic[[#This Row],[SampleVariableLabel]]+100*Systematic[[#This Row],[State]]</f>
        <v>550010504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550</v>
      </c>
      <c r="B5232" s="1">
        <f>IF(C5232=0,IF(B5231=Protocol!$V$20,1,B5231+1),B5231)</f>
        <v>1</v>
      </c>
      <c r="C5232" s="1">
        <f>IF(C5231+1=Protocol!$V$21,0,C5231+1)</f>
        <v>6</v>
      </c>
      <c r="D5232" s="1">
        <f t="shared" si="179"/>
        <v>5</v>
      </c>
      <c r="E5232" s="1" t="str">
        <f>INDEX(Protocol[Mark],MATCH(C5232,Protocol[Step],0))</f>
        <v>5U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550010005</v>
      </c>
      <c r="H5232" s="134">
        <f>Systematic[[#This Row],[SampleVariableLabel]]+100*Systematic[[#This Row],[State]]</f>
        <v>550010605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550</v>
      </c>
      <c r="B5233" s="1">
        <f>IF(C5233=0,IF(B5232=Protocol!$V$20,1,B5232+1),B5232)</f>
        <v>1</v>
      </c>
      <c r="C5233" s="1">
        <f>IF(C5232+1=Protocol!$V$21,0,C5232+1)</f>
        <v>7</v>
      </c>
      <c r="D5233" s="1">
        <f t="shared" si="179"/>
        <v>6</v>
      </c>
      <c r="E5233" s="1" t="str">
        <f>INDEX(Protocol[Mark],MATCH(C5233,Protocol[Step],0))</f>
        <v>6Rot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550010006</v>
      </c>
      <c r="H5233" s="134">
        <f>Systematic[[#This Row],[SampleVariableLabel]]+100*Systematic[[#This Row],[State]]</f>
        <v>550010706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551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1pfi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551010001</v>
      </c>
      <c r="H5234" s="134">
        <f>Systematic[[#This Row],[SampleVariableLabel]]+100*Systematic[[#This Row],[State]]</f>
        <v>551010001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551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1OctM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551010002</v>
      </c>
      <c r="H5235" s="134">
        <f>Systematic[[#This Row],[SampleVariableLabel]]+100*Systematic[[#This Row],[State]]</f>
        <v>551010102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551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551010003</v>
      </c>
      <c r="H5236" s="134">
        <f>Systematic[[#This Row],[SampleVariableLabel]]+100*Systematic[[#This Row],[State]]</f>
        <v>551010203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551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2c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551010004</v>
      </c>
      <c r="H5237" s="134">
        <f>Systematic[[#This Row],[SampleVariableLabel]]+100*Systematic[[#This Row],[State]]</f>
        <v>551010304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551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3P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551010005</v>
      </c>
      <c r="H5238" s="134">
        <f>Systematic[[#This Row],[SampleVariableLabel]]+100*Systematic[[#This Row],[State]]</f>
        <v>551010405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551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4S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551010006</v>
      </c>
      <c r="H5239" s="134">
        <f>Systematic[[#This Row],[SampleVariableLabel]]+100*Systematic[[#This Row],[State]]</f>
        <v>551010506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551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5U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551010001</v>
      </c>
      <c r="H5240" s="134">
        <f>Systematic[[#This Row],[SampleVariableLabel]]+100*Systematic[[#This Row],[State]]</f>
        <v>551010601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551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6Rot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551010002</v>
      </c>
      <c r="H5241" s="134">
        <f>Systematic[[#This Row],[SampleVariableLabel]]+100*Systematic[[#This Row],[State]]</f>
        <v>551010702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552</v>
      </c>
      <c r="B5242" s="1">
        <f>IF(C5242=0,IF(B5241=Protocol!$V$20,1,B5241+1),B5241)</f>
        <v>1</v>
      </c>
      <c r="C5242" s="1">
        <f>IF(C5241+1=Protocol!$V$21,0,C5241+1)</f>
        <v>0</v>
      </c>
      <c r="D5242" s="1">
        <f t="shared" si="179"/>
        <v>3</v>
      </c>
      <c r="E5242" s="1" t="str">
        <f>INDEX(Protocol[Mark],MATCH(C5242,Protocol[Step],0))</f>
        <v>1pfi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552010003</v>
      </c>
      <c r="H5242" s="134">
        <f>Systematic[[#This Row],[SampleVariableLabel]]+100*Systematic[[#This Row],[State]]</f>
        <v>552010003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552</v>
      </c>
      <c r="B5243" s="1">
        <f>IF(C5243=0,IF(B5242=Protocol!$V$20,1,B5242+1),B5242)</f>
        <v>1</v>
      </c>
      <c r="C5243" s="1">
        <f>IF(C5242+1=Protocol!$V$21,0,C5242+1)</f>
        <v>1</v>
      </c>
      <c r="D5243" s="1">
        <f t="shared" si="179"/>
        <v>4</v>
      </c>
      <c r="E5243" s="1" t="str">
        <f>INDEX(Protocol[Mark],MATCH(C5243,Protocol[Step],0))</f>
        <v>1OctM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552010004</v>
      </c>
      <c r="H5243" s="134">
        <f>Systematic[[#This Row],[SampleVariableLabel]]+100*Systematic[[#This Row],[State]]</f>
        <v>552010104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552</v>
      </c>
      <c r="B5244" s="1">
        <f>IF(C5244=0,IF(B5243=Protocol!$V$20,1,B5243+1),B5243)</f>
        <v>1</v>
      </c>
      <c r="C5244" s="1">
        <f>IF(C5243+1=Protocol!$V$21,0,C5243+1)</f>
        <v>2</v>
      </c>
      <c r="D5244" s="1">
        <f t="shared" si="179"/>
        <v>5</v>
      </c>
      <c r="E5244" s="1" t="str">
        <f>INDEX(Protocol[Mark],MATCH(C5244,Protocol[Step],0))</f>
        <v>2D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552010005</v>
      </c>
      <c r="H5244" s="134">
        <f>Systematic[[#This Row],[SampleVariableLabel]]+100*Systematic[[#This Row],[State]]</f>
        <v>552010205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552</v>
      </c>
      <c r="B5245" s="1">
        <f>IF(C5245=0,IF(B5244=Protocol!$V$20,1,B5244+1),B5244)</f>
        <v>1</v>
      </c>
      <c r="C5245" s="1">
        <f>IF(C5244+1=Protocol!$V$21,0,C5244+1)</f>
        <v>3</v>
      </c>
      <c r="D5245" s="1">
        <f t="shared" si="179"/>
        <v>6</v>
      </c>
      <c r="E5245" s="1" t="str">
        <f>INDEX(Protocol[Mark],MATCH(C5245,Protocol[Step],0))</f>
        <v>2c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552010006</v>
      </c>
      <c r="H5245" s="134">
        <f>Systematic[[#This Row],[SampleVariableLabel]]+100*Systematic[[#This Row],[State]]</f>
        <v>552010306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552</v>
      </c>
      <c r="B5246" s="1">
        <f>IF(C5246=0,IF(B5245=Protocol!$V$20,1,B5245+1),B5245)</f>
        <v>1</v>
      </c>
      <c r="C5246" s="1">
        <f>IF(C5245+1=Protocol!$V$21,0,C5245+1)</f>
        <v>4</v>
      </c>
      <c r="D5246" s="1">
        <f t="shared" si="179"/>
        <v>1</v>
      </c>
      <c r="E5246" s="1" t="str">
        <f>INDEX(Protocol[Mark],MATCH(C5246,Protocol[Step],0))</f>
        <v>3P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552010001</v>
      </c>
      <c r="H5246" s="134">
        <f>Systematic[[#This Row],[SampleVariableLabel]]+100*Systematic[[#This Row],[State]]</f>
        <v>552010401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552</v>
      </c>
      <c r="B5247" s="1">
        <f>IF(C5247=0,IF(B5246=Protocol!$V$20,1,B5246+1),B5246)</f>
        <v>1</v>
      </c>
      <c r="C5247" s="1">
        <f>IF(C5246+1=Protocol!$V$21,0,C5246+1)</f>
        <v>5</v>
      </c>
      <c r="D5247" s="1">
        <f t="shared" si="179"/>
        <v>2</v>
      </c>
      <c r="E5247" s="1" t="str">
        <f>INDEX(Protocol[Mark],MATCH(C5247,Protocol[Step],0))</f>
        <v>4S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552010002</v>
      </c>
      <c r="H5247" s="134">
        <f>Systematic[[#This Row],[SampleVariableLabel]]+100*Systematic[[#This Row],[State]]</f>
        <v>552010502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552</v>
      </c>
      <c r="B5248" s="1">
        <f>IF(C5248=0,IF(B5247=Protocol!$V$20,1,B5247+1),B5247)</f>
        <v>1</v>
      </c>
      <c r="C5248" s="1">
        <f>IF(C5247+1=Protocol!$V$21,0,C5247+1)</f>
        <v>6</v>
      </c>
      <c r="D5248" s="1">
        <f t="shared" si="179"/>
        <v>3</v>
      </c>
      <c r="E5248" s="1" t="str">
        <f>INDEX(Protocol[Mark],MATCH(C5248,Protocol[Step],0))</f>
        <v>5U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552010003</v>
      </c>
      <c r="H5248" s="134">
        <f>Systematic[[#This Row],[SampleVariableLabel]]+100*Systematic[[#This Row],[State]]</f>
        <v>552010603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552</v>
      </c>
      <c r="B5249" s="1">
        <f>IF(C5249=0,IF(B5248=Protocol!$V$20,1,B5248+1),B5248)</f>
        <v>1</v>
      </c>
      <c r="C5249" s="1">
        <f>IF(C5248+1=Protocol!$V$21,0,C5248+1)</f>
        <v>7</v>
      </c>
      <c r="D5249" s="1">
        <f t="shared" si="179"/>
        <v>4</v>
      </c>
      <c r="E5249" s="1" t="str">
        <f>INDEX(Protocol[Mark],MATCH(C5249,Protocol[Step],0))</f>
        <v>6Rot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552010004</v>
      </c>
      <c r="H5249" s="134">
        <f>Systematic[[#This Row],[SampleVariableLabel]]+100*Systematic[[#This Row],[State]]</f>
        <v>552010704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553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1pfi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553010005</v>
      </c>
      <c r="H5250" s="134">
        <f>Systematic[[#This Row],[SampleVariableLabel]]+100*Systematic[[#This Row],[State]]</f>
        <v>553010005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553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1OctM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553010006</v>
      </c>
      <c r="H5251" s="134">
        <f>Systematic[[#This Row],[SampleVariableLabel]]+100*Systematic[[#This Row],[State]]</f>
        <v>553010106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553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2D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553010001</v>
      </c>
      <c r="H5252" s="134">
        <f>Systematic[[#This Row],[SampleVariableLabel]]+100*Systematic[[#This Row],[State]]</f>
        <v>553010201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553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2c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553010002</v>
      </c>
      <c r="H5253" s="134">
        <f>Systematic[[#This Row],[SampleVariableLabel]]+100*Systematic[[#This Row],[State]]</f>
        <v>553010302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553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3P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553010003</v>
      </c>
      <c r="H5254" s="134">
        <f>Systematic[[#This Row],[SampleVariableLabel]]+100*Systematic[[#This Row],[State]]</f>
        <v>553010403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553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4S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553010004</v>
      </c>
      <c r="H5255" s="134">
        <f>Systematic[[#This Row],[SampleVariableLabel]]+100*Systematic[[#This Row],[State]]</f>
        <v>553010504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553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5U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553010005</v>
      </c>
      <c r="H5256" s="134">
        <f>Systematic[[#This Row],[SampleVariableLabel]]+100*Systematic[[#This Row],[State]]</f>
        <v>553010605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553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6Rot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553010006</v>
      </c>
      <c r="H5257" s="134">
        <f>Systematic[[#This Row],[SampleVariableLabel]]+100*Systematic[[#This Row],[State]]</f>
        <v>553010706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554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1pfi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554010001</v>
      </c>
      <c r="H5258" s="134">
        <f>Systematic[[#This Row],[SampleVariableLabel]]+100*Systematic[[#This Row],[State]]</f>
        <v>554010001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554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1OctM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554010002</v>
      </c>
      <c r="H5259" s="134">
        <f>Systematic[[#This Row],[SampleVariableLabel]]+100*Systematic[[#This Row],[State]]</f>
        <v>554010102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554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2D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554010003</v>
      </c>
      <c r="H5260" s="134">
        <f>Systematic[[#This Row],[SampleVariableLabel]]+100*Systematic[[#This Row],[State]]</f>
        <v>554010203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554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2c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554010004</v>
      </c>
      <c r="H5261" s="134">
        <f>Systematic[[#This Row],[SampleVariableLabel]]+100*Systematic[[#This Row],[State]]</f>
        <v>554010304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554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3P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554010005</v>
      </c>
      <c r="H5262" s="134">
        <f>Systematic[[#This Row],[SampleVariableLabel]]+100*Systematic[[#This Row],[State]]</f>
        <v>554010405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554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4S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554010006</v>
      </c>
      <c r="H5263" s="134">
        <f>Systematic[[#This Row],[SampleVariableLabel]]+100*Systematic[[#This Row],[State]]</f>
        <v>554010506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554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5U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554010001</v>
      </c>
      <c r="H5264" s="134">
        <f>Systematic[[#This Row],[SampleVariableLabel]]+100*Systematic[[#This Row],[State]]</f>
        <v>554010601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554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6Rot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554010002</v>
      </c>
      <c r="H5265" s="134">
        <f>Systematic[[#This Row],[SampleVariableLabel]]+100*Systematic[[#This Row],[State]]</f>
        <v>554010702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555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1pfi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555010003</v>
      </c>
      <c r="H5266" s="134">
        <f>Systematic[[#This Row],[SampleVariableLabel]]+100*Systematic[[#This Row],[State]]</f>
        <v>555010003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555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1OctM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555010004</v>
      </c>
      <c r="H5267" s="134">
        <f>Systematic[[#This Row],[SampleVariableLabel]]+100*Systematic[[#This Row],[State]]</f>
        <v>555010104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555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2D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555010005</v>
      </c>
      <c r="H5268" s="134">
        <f>Systematic[[#This Row],[SampleVariableLabel]]+100*Systematic[[#This Row],[State]]</f>
        <v>555010205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555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2c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555010006</v>
      </c>
      <c r="H5269" s="134">
        <f>Systematic[[#This Row],[SampleVariableLabel]]+100*Systematic[[#This Row],[State]]</f>
        <v>555010306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555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3P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555010001</v>
      </c>
      <c r="H5270" s="134">
        <f>Systematic[[#This Row],[SampleVariableLabel]]+100*Systematic[[#This Row],[State]]</f>
        <v>555010401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555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4S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555010002</v>
      </c>
      <c r="H5271" s="134">
        <f>Systematic[[#This Row],[SampleVariableLabel]]+100*Systematic[[#This Row],[State]]</f>
        <v>555010502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555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5U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555010003</v>
      </c>
      <c r="H5272" s="134">
        <f>Systematic[[#This Row],[SampleVariableLabel]]+100*Systematic[[#This Row],[State]]</f>
        <v>555010603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555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6Rot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555010004</v>
      </c>
      <c r="H5273" s="134">
        <f>Systematic[[#This Row],[SampleVariableLabel]]+100*Systematic[[#This Row],[State]]</f>
        <v>555010704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556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1pfi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556010005</v>
      </c>
      <c r="H5274" s="134">
        <f>Systematic[[#This Row],[SampleVariableLabel]]+100*Systematic[[#This Row],[State]]</f>
        <v>556010005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556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1OctM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556010006</v>
      </c>
      <c r="H5275" s="134">
        <f>Systematic[[#This Row],[SampleVariableLabel]]+100*Systematic[[#This Row],[State]]</f>
        <v>556010106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556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2D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556010001</v>
      </c>
      <c r="H5276" s="134">
        <f>Systematic[[#This Row],[SampleVariableLabel]]+100*Systematic[[#This Row],[State]]</f>
        <v>556010201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556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2c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556010002</v>
      </c>
      <c r="H5277" s="134">
        <f>Systematic[[#This Row],[SampleVariableLabel]]+100*Systematic[[#This Row],[State]]</f>
        <v>556010302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556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3P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556010003</v>
      </c>
      <c r="H5278" s="134">
        <f>Systematic[[#This Row],[SampleVariableLabel]]+100*Systematic[[#This Row],[State]]</f>
        <v>556010403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556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4S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556010004</v>
      </c>
      <c r="H5279" s="134">
        <f>Systematic[[#This Row],[SampleVariableLabel]]+100*Systematic[[#This Row],[State]]</f>
        <v>556010504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556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5U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556010005</v>
      </c>
      <c r="H5280" s="134">
        <f>Systematic[[#This Row],[SampleVariableLabel]]+100*Systematic[[#This Row],[State]]</f>
        <v>556010605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556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6Rot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556010006</v>
      </c>
      <c r="H5281" s="134">
        <f>Systematic[[#This Row],[SampleVariableLabel]]+100*Systematic[[#This Row],[State]]</f>
        <v>556010706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557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1pfi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557010001</v>
      </c>
      <c r="H5282" s="134">
        <f>Systematic[[#This Row],[SampleVariableLabel]]+100*Systematic[[#This Row],[State]]</f>
        <v>557010001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557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1OctM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557010002</v>
      </c>
      <c r="H5283" s="134">
        <f>Systematic[[#This Row],[SampleVariableLabel]]+100*Systematic[[#This Row],[State]]</f>
        <v>557010102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557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2D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557010003</v>
      </c>
      <c r="H5284" s="134">
        <f>Systematic[[#This Row],[SampleVariableLabel]]+100*Systematic[[#This Row],[State]]</f>
        <v>557010203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557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2c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557010004</v>
      </c>
      <c r="H5285" s="134">
        <f>Systematic[[#This Row],[SampleVariableLabel]]+100*Systematic[[#This Row],[State]]</f>
        <v>557010304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557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3P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557010005</v>
      </c>
      <c r="H5286" s="134">
        <f>Systematic[[#This Row],[SampleVariableLabel]]+100*Systematic[[#This Row],[State]]</f>
        <v>557010405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557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4S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557010006</v>
      </c>
      <c r="H5287" s="134">
        <f>Systematic[[#This Row],[SampleVariableLabel]]+100*Systematic[[#This Row],[State]]</f>
        <v>557010506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557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5U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557010001</v>
      </c>
      <c r="H5288" s="134">
        <f>Systematic[[#This Row],[SampleVariableLabel]]+100*Systematic[[#This Row],[State]]</f>
        <v>557010601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557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6Rot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557010002</v>
      </c>
      <c r="H5289" s="134">
        <f>Systematic[[#This Row],[SampleVariableLabel]]+100*Systematic[[#This Row],[State]]</f>
        <v>557010702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558</v>
      </c>
      <c r="B5290" s="1">
        <f>IF(C5290=0,IF(B5289=Protocol!$V$20,1,B5289+1),B5289)</f>
        <v>1</v>
      </c>
      <c r="C5290" s="1">
        <f>IF(C5289+1=Protocol!$V$21,0,C5289+1)</f>
        <v>0</v>
      </c>
      <c r="D5290" s="1">
        <f t="shared" si="181"/>
        <v>3</v>
      </c>
      <c r="E5290" s="1" t="str">
        <f>INDEX(Protocol[Mark],MATCH(C5290,Protocol[Step],0))</f>
        <v>1pfi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558010003</v>
      </c>
      <c r="H5290" s="134">
        <f>Systematic[[#This Row],[SampleVariableLabel]]+100*Systematic[[#This Row],[State]]</f>
        <v>558010003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558</v>
      </c>
      <c r="B5291" s="1">
        <f>IF(C5291=0,IF(B5290=Protocol!$V$20,1,B5290+1),B5290)</f>
        <v>1</v>
      </c>
      <c r="C5291" s="1">
        <f>IF(C5290+1=Protocol!$V$21,0,C5290+1)</f>
        <v>1</v>
      </c>
      <c r="D5291" s="1">
        <f t="shared" si="181"/>
        <v>4</v>
      </c>
      <c r="E5291" s="1" t="str">
        <f>INDEX(Protocol[Mark],MATCH(C5291,Protocol[Step],0))</f>
        <v>1OctM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558010004</v>
      </c>
      <c r="H5291" s="134">
        <f>Systematic[[#This Row],[SampleVariableLabel]]+100*Systematic[[#This Row],[State]]</f>
        <v>558010104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558</v>
      </c>
      <c r="B5292" s="1">
        <f>IF(C5292=0,IF(B5291=Protocol!$V$20,1,B5291+1),B5291)</f>
        <v>1</v>
      </c>
      <c r="C5292" s="1">
        <f>IF(C5291+1=Protocol!$V$21,0,C5291+1)</f>
        <v>2</v>
      </c>
      <c r="D5292" s="1">
        <f t="shared" si="181"/>
        <v>5</v>
      </c>
      <c r="E5292" s="1" t="str">
        <f>INDEX(Protocol[Mark],MATCH(C5292,Protocol[Step],0))</f>
        <v>2D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558010005</v>
      </c>
      <c r="H5292" s="134">
        <f>Systematic[[#This Row],[SampleVariableLabel]]+100*Systematic[[#This Row],[State]]</f>
        <v>558010205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558</v>
      </c>
      <c r="B5293" s="1">
        <f>IF(C5293=0,IF(B5292=Protocol!$V$20,1,B5292+1),B5292)</f>
        <v>1</v>
      </c>
      <c r="C5293" s="1">
        <f>IF(C5292+1=Protocol!$V$21,0,C5292+1)</f>
        <v>3</v>
      </c>
      <c r="D5293" s="1">
        <f t="shared" si="181"/>
        <v>6</v>
      </c>
      <c r="E5293" s="1" t="str">
        <f>INDEX(Protocol[Mark],MATCH(C5293,Protocol[Step],0))</f>
        <v>2c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558010006</v>
      </c>
      <c r="H5293" s="134">
        <f>Systematic[[#This Row],[SampleVariableLabel]]+100*Systematic[[#This Row],[State]]</f>
        <v>558010306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558</v>
      </c>
      <c r="B5294" s="1">
        <f>IF(C5294=0,IF(B5293=Protocol!$V$20,1,B5293+1),B5293)</f>
        <v>1</v>
      </c>
      <c r="C5294" s="1">
        <f>IF(C5293+1=Protocol!$V$21,0,C5293+1)</f>
        <v>4</v>
      </c>
      <c r="D5294" s="1">
        <f t="shared" si="181"/>
        <v>1</v>
      </c>
      <c r="E5294" s="1" t="str">
        <f>INDEX(Protocol[Mark],MATCH(C5294,Protocol[Step],0))</f>
        <v>3P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558010001</v>
      </c>
      <c r="H5294" s="134">
        <f>Systematic[[#This Row],[SampleVariableLabel]]+100*Systematic[[#This Row],[State]]</f>
        <v>558010401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558</v>
      </c>
      <c r="B5295" s="1">
        <f>IF(C5295=0,IF(B5294=Protocol!$V$20,1,B5294+1),B5294)</f>
        <v>1</v>
      </c>
      <c r="C5295" s="1">
        <f>IF(C5294+1=Protocol!$V$21,0,C5294+1)</f>
        <v>5</v>
      </c>
      <c r="D5295" s="1">
        <f t="shared" si="181"/>
        <v>2</v>
      </c>
      <c r="E5295" s="1" t="str">
        <f>INDEX(Protocol[Mark],MATCH(C5295,Protocol[Step],0))</f>
        <v>4S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558010002</v>
      </c>
      <c r="H5295" s="134">
        <f>Systematic[[#This Row],[SampleVariableLabel]]+100*Systematic[[#This Row],[State]]</f>
        <v>558010502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558</v>
      </c>
      <c r="B5296" s="1">
        <f>IF(C5296=0,IF(B5295=Protocol!$V$20,1,B5295+1),B5295)</f>
        <v>1</v>
      </c>
      <c r="C5296" s="1">
        <f>IF(C5295+1=Protocol!$V$21,0,C5295+1)</f>
        <v>6</v>
      </c>
      <c r="D5296" s="1">
        <f t="shared" si="181"/>
        <v>3</v>
      </c>
      <c r="E5296" s="1" t="str">
        <f>INDEX(Protocol[Mark],MATCH(C5296,Protocol[Step],0))</f>
        <v>5U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558010003</v>
      </c>
      <c r="H5296" s="134">
        <f>Systematic[[#This Row],[SampleVariableLabel]]+100*Systematic[[#This Row],[State]]</f>
        <v>558010603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558</v>
      </c>
      <c r="B5297" s="1">
        <f>IF(C5297=0,IF(B5296=Protocol!$V$20,1,B5296+1),B5296)</f>
        <v>1</v>
      </c>
      <c r="C5297" s="1">
        <f>IF(C5296+1=Protocol!$V$21,0,C5296+1)</f>
        <v>7</v>
      </c>
      <c r="D5297" s="1">
        <f t="shared" si="181"/>
        <v>4</v>
      </c>
      <c r="E5297" s="1" t="str">
        <f>INDEX(Protocol[Mark],MATCH(C5297,Protocol[Step],0))</f>
        <v>6Rot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558010004</v>
      </c>
      <c r="H5297" s="134">
        <f>Systematic[[#This Row],[SampleVariableLabel]]+100*Systematic[[#This Row],[State]]</f>
        <v>558010704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559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1pfi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559010005</v>
      </c>
      <c r="H5298" s="134">
        <f>Systematic[[#This Row],[SampleVariableLabel]]+100*Systematic[[#This Row],[State]]</f>
        <v>559010005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559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1OctM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559010006</v>
      </c>
      <c r="H5299" s="134">
        <f>Systematic[[#This Row],[SampleVariableLabel]]+100*Systematic[[#This Row],[State]]</f>
        <v>559010106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559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2D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559010001</v>
      </c>
      <c r="H5300" s="134">
        <f>Systematic[[#This Row],[SampleVariableLabel]]+100*Systematic[[#This Row],[State]]</f>
        <v>559010201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559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2c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559010002</v>
      </c>
      <c r="H5301" s="134">
        <f>Systematic[[#This Row],[SampleVariableLabel]]+100*Systematic[[#This Row],[State]]</f>
        <v>559010302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559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3P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559010003</v>
      </c>
      <c r="H5302" s="134">
        <f>Systematic[[#This Row],[SampleVariableLabel]]+100*Systematic[[#This Row],[State]]</f>
        <v>559010403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559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4S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559010004</v>
      </c>
      <c r="H5303" s="134">
        <f>Systematic[[#This Row],[SampleVariableLabel]]+100*Systematic[[#This Row],[State]]</f>
        <v>559010504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559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5U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559010005</v>
      </c>
      <c r="H5304" s="134">
        <f>Systematic[[#This Row],[SampleVariableLabel]]+100*Systematic[[#This Row],[State]]</f>
        <v>559010605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559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6Rot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559010006</v>
      </c>
      <c r="H5305" s="134">
        <f>Systematic[[#This Row],[SampleVariableLabel]]+100*Systematic[[#This Row],[State]]</f>
        <v>559010706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560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1pfi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560010001</v>
      </c>
      <c r="H5306" s="134">
        <f>Systematic[[#This Row],[SampleVariableLabel]]+100*Systematic[[#This Row],[State]]</f>
        <v>560010001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560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1OctM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560010002</v>
      </c>
      <c r="H5307" s="134">
        <f>Systematic[[#This Row],[SampleVariableLabel]]+100*Systematic[[#This Row],[State]]</f>
        <v>560010102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560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560010003</v>
      </c>
      <c r="H5308" s="134">
        <f>Systematic[[#This Row],[SampleVariableLabel]]+100*Systematic[[#This Row],[State]]</f>
        <v>560010203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560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560010004</v>
      </c>
      <c r="H5309" s="134">
        <f>Systematic[[#This Row],[SampleVariableLabel]]+100*Systematic[[#This Row],[State]]</f>
        <v>560010304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560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3P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560010005</v>
      </c>
      <c r="H5310" s="134">
        <f>Systematic[[#This Row],[SampleVariableLabel]]+100*Systematic[[#This Row],[State]]</f>
        <v>560010405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560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4S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560010006</v>
      </c>
      <c r="H5311" s="134">
        <f>Systematic[[#This Row],[SampleVariableLabel]]+100*Systematic[[#This Row],[State]]</f>
        <v>560010506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560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5U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560010001</v>
      </c>
      <c r="H5312" s="134">
        <f>Systematic[[#This Row],[SampleVariableLabel]]+100*Systematic[[#This Row],[State]]</f>
        <v>560010601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560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6Rot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560010002</v>
      </c>
      <c r="H5313" s="134">
        <f>Systematic[[#This Row],[SampleVariableLabel]]+100*Systematic[[#This Row],[State]]</f>
        <v>560010702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561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1pfi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561010003</v>
      </c>
      <c r="H5314" s="134">
        <f>Systematic[[#This Row],[SampleVariableLabel]]+100*Systematic[[#This Row],[State]]</f>
        <v>561010003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561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1OctM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561010004</v>
      </c>
      <c r="H5315" s="134">
        <f>Systematic[[#This Row],[SampleVariableLabel]]+100*Systematic[[#This Row],[State]]</f>
        <v>561010104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561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2D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561010005</v>
      </c>
      <c r="H5316" s="134">
        <f>Systematic[[#This Row],[SampleVariableLabel]]+100*Systematic[[#This Row],[State]]</f>
        <v>561010205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561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2c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561010006</v>
      </c>
      <c r="H5317" s="134">
        <f>Systematic[[#This Row],[SampleVariableLabel]]+100*Systematic[[#This Row],[State]]</f>
        <v>561010306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561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3P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561010001</v>
      </c>
      <c r="H5318" s="134">
        <f>Systematic[[#This Row],[SampleVariableLabel]]+100*Systematic[[#This Row],[State]]</f>
        <v>561010401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561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4S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561010002</v>
      </c>
      <c r="H5319" s="134">
        <f>Systematic[[#This Row],[SampleVariableLabel]]+100*Systematic[[#This Row],[State]]</f>
        <v>561010502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561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5U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561010003</v>
      </c>
      <c r="H5320" s="134">
        <f>Systematic[[#This Row],[SampleVariableLabel]]+100*Systematic[[#This Row],[State]]</f>
        <v>561010603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561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6Rot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561010004</v>
      </c>
      <c r="H5321" s="134">
        <f>Systematic[[#This Row],[SampleVariableLabel]]+100*Systematic[[#This Row],[State]]</f>
        <v>561010704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562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1pfi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562010005</v>
      </c>
      <c r="H5322" s="134">
        <f>Systematic[[#This Row],[SampleVariableLabel]]+100*Systematic[[#This Row],[State]]</f>
        <v>562010005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562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1OctM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562010006</v>
      </c>
      <c r="H5323" s="134">
        <f>Systematic[[#This Row],[SampleVariableLabel]]+100*Systematic[[#This Row],[State]]</f>
        <v>562010106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562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562010001</v>
      </c>
      <c r="H5324" s="134">
        <f>Systematic[[#This Row],[SampleVariableLabel]]+100*Systematic[[#This Row],[State]]</f>
        <v>562010201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562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2c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562010002</v>
      </c>
      <c r="H5325" s="134">
        <f>Systematic[[#This Row],[SampleVariableLabel]]+100*Systematic[[#This Row],[State]]</f>
        <v>562010302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562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3P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562010003</v>
      </c>
      <c r="H5326" s="134">
        <f>Systematic[[#This Row],[SampleVariableLabel]]+100*Systematic[[#This Row],[State]]</f>
        <v>562010403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562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4S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562010004</v>
      </c>
      <c r="H5327" s="134">
        <f>Systematic[[#This Row],[SampleVariableLabel]]+100*Systematic[[#This Row],[State]]</f>
        <v>562010504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562</v>
      </c>
      <c r="B5328" s="1">
        <f>IF(C5328=0,IF(B5327=Protocol!$V$20,1,B5327+1),B5327)</f>
        <v>1</v>
      </c>
      <c r="C5328" s="1">
        <f>IF(C5327+1=Protocol!$V$21,0,C5327+1)</f>
        <v>6</v>
      </c>
      <c r="D5328" s="1">
        <f t="shared" si="183"/>
        <v>5</v>
      </c>
      <c r="E5328" s="1" t="str">
        <f>INDEX(Protocol[Mark],MATCH(C5328,Protocol[Step],0))</f>
        <v>5U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562010005</v>
      </c>
      <c r="H5328" s="134">
        <f>Systematic[[#This Row],[SampleVariableLabel]]+100*Systematic[[#This Row],[State]]</f>
        <v>562010605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562</v>
      </c>
      <c r="B5329" s="1">
        <f>IF(C5329=0,IF(B5328=Protocol!$V$20,1,B5328+1),B5328)</f>
        <v>1</v>
      </c>
      <c r="C5329" s="1">
        <f>IF(C5328+1=Protocol!$V$21,0,C5328+1)</f>
        <v>7</v>
      </c>
      <c r="D5329" s="1">
        <f t="shared" si="183"/>
        <v>6</v>
      </c>
      <c r="E5329" s="1" t="str">
        <f>INDEX(Protocol[Mark],MATCH(C5329,Protocol[Step],0))</f>
        <v>6Rot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562010006</v>
      </c>
      <c r="H5329" s="134">
        <f>Systematic[[#This Row],[SampleVariableLabel]]+100*Systematic[[#This Row],[State]]</f>
        <v>562010706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563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1pfi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563010001</v>
      </c>
      <c r="H5330" s="134">
        <f>Systematic[[#This Row],[SampleVariableLabel]]+100*Systematic[[#This Row],[State]]</f>
        <v>563010001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563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1OctM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563010002</v>
      </c>
      <c r="H5331" s="134">
        <f>Systematic[[#This Row],[SampleVariableLabel]]+100*Systematic[[#This Row],[State]]</f>
        <v>563010102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563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2D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563010003</v>
      </c>
      <c r="H5332" s="134">
        <f>Systematic[[#This Row],[SampleVariableLabel]]+100*Systematic[[#This Row],[State]]</f>
        <v>563010203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563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2c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563010004</v>
      </c>
      <c r="H5333" s="134">
        <f>Systematic[[#This Row],[SampleVariableLabel]]+100*Systematic[[#This Row],[State]]</f>
        <v>563010304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563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3P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563010005</v>
      </c>
      <c r="H5334" s="134">
        <f>Systematic[[#This Row],[SampleVariableLabel]]+100*Systematic[[#This Row],[State]]</f>
        <v>563010405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563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4S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563010006</v>
      </c>
      <c r="H5335" s="134">
        <f>Systematic[[#This Row],[SampleVariableLabel]]+100*Systematic[[#This Row],[State]]</f>
        <v>563010506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563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5U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563010001</v>
      </c>
      <c r="H5336" s="134">
        <f>Systematic[[#This Row],[SampleVariableLabel]]+100*Systematic[[#This Row],[State]]</f>
        <v>563010601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563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6Rot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563010002</v>
      </c>
      <c r="H5337" s="134">
        <f>Systematic[[#This Row],[SampleVariableLabel]]+100*Systematic[[#This Row],[State]]</f>
        <v>563010702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564</v>
      </c>
      <c r="B5338" s="1">
        <f>IF(C5338=0,IF(B5337=Protocol!$V$20,1,B5337+1),B5337)</f>
        <v>1</v>
      </c>
      <c r="C5338" s="1">
        <f>IF(C5337+1=Protocol!$V$21,0,C5337+1)</f>
        <v>0</v>
      </c>
      <c r="D5338" s="1">
        <f t="shared" si="183"/>
        <v>3</v>
      </c>
      <c r="E5338" s="1" t="str">
        <f>INDEX(Protocol[Mark],MATCH(C5338,Protocol[Step],0))</f>
        <v>1pfi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564010003</v>
      </c>
      <c r="H5338" s="134">
        <f>Systematic[[#This Row],[SampleVariableLabel]]+100*Systematic[[#This Row],[State]]</f>
        <v>564010003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564</v>
      </c>
      <c r="B5339" s="1">
        <f>IF(C5339=0,IF(B5338=Protocol!$V$20,1,B5338+1),B5338)</f>
        <v>1</v>
      </c>
      <c r="C5339" s="1">
        <f>IF(C5338+1=Protocol!$V$21,0,C5338+1)</f>
        <v>1</v>
      </c>
      <c r="D5339" s="1">
        <f t="shared" si="183"/>
        <v>4</v>
      </c>
      <c r="E5339" s="1" t="str">
        <f>INDEX(Protocol[Mark],MATCH(C5339,Protocol[Step],0))</f>
        <v>1OctM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564010004</v>
      </c>
      <c r="H5339" s="134">
        <f>Systematic[[#This Row],[SampleVariableLabel]]+100*Systematic[[#This Row],[State]]</f>
        <v>564010104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564</v>
      </c>
      <c r="B5340" s="1">
        <f>IF(C5340=0,IF(B5339=Protocol!$V$20,1,B5339+1),B5339)</f>
        <v>1</v>
      </c>
      <c r="C5340" s="1">
        <f>IF(C5339+1=Protocol!$V$21,0,C5339+1)</f>
        <v>2</v>
      </c>
      <c r="D5340" s="1">
        <f t="shared" si="183"/>
        <v>5</v>
      </c>
      <c r="E5340" s="1" t="str">
        <f>INDEX(Protocol[Mark],MATCH(C5340,Protocol[Step],0))</f>
        <v>2D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564010005</v>
      </c>
      <c r="H5340" s="134">
        <f>Systematic[[#This Row],[SampleVariableLabel]]+100*Systematic[[#This Row],[State]]</f>
        <v>564010205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564</v>
      </c>
      <c r="B5341" s="1">
        <f>IF(C5341=0,IF(B5340=Protocol!$V$20,1,B5340+1),B5340)</f>
        <v>1</v>
      </c>
      <c r="C5341" s="1">
        <f>IF(C5340+1=Protocol!$V$21,0,C5340+1)</f>
        <v>3</v>
      </c>
      <c r="D5341" s="1">
        <f t="shared" si="183"/>
        <v>6</v>
      </c>
      <c r="E5341" s="1" t="str">
        <f>INDEX(Protocol[Mark],MATCH(C5341,Protocol[Step],0))</f>
        <v>2c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564010006</v>
      </c>
      <c r="H5341" s="134">
        <f>Systematic[[#This Row],[SampleVariableLabel]]+100*Systematic[[#This Row],[State]]</f>
        <v>564010306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564</v>
      </c>
      <c r="B5342" s="1">
        <f>IF(C5342=0,IF(B5341=Protocol!$V$20,1,B5341+1),B5341)</f>
        <v>1</v>
      </c>
      <c r="C5342" s="1">
        <f>IF(C5341+1=Protocol!$V$21,0,C5341+1)</f>
        <v>4</v>
      </c>
      <c r="D5342" s="1">
        <f t="shared" si="183"/>
        <v>1</v>
      </c>
      <c r="E5342" s="1" t="str">
        <f>INDEX(Protocol[Mark],MATCH(C5342,Protocol[Step],0))</f>
        <v>3P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564010001</v>
      </c>
      <c r="H5342" s="134">
        <f>Systematic[[#This Row],[SampleVariableLabel]]+100*Systematic[[#This Row],[State]]</f>
        <v>564010401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564</v>
      </c>
      <c r="B5343" s="1">
        <f>IF(C5343=0,IF(B5342=Protocol!$V$20,1,B5342+1),B5342)</f>
        <v>1</v>
      </c>
      <c r="C5343" s="1">
        <f>IF(C5342+1=Protocol!$V$21,0,C5342+1)</f>
        <v>5</v>
      </c>
      <c r="D5343" s="1">
        <f t="shared" si="183"/>
        <v>2</v>
      </c>
      <c r="E5343" s="1" t="str">
        <f>INDEX(Protocol[Mark],MATCH(C5343,Protocol[Step],0))</f>
        <v>4S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564010002</v>
      </c>
      <c r="H5343" s="134">
        <f>Systematic[[#This Row],[SampleVariableLabel]]+100*Systematic[[#This Row],[State]]</f>
        <v>564010502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564</v>
      </c>
      <c r="B5344" s="1">
        <f>IF(C5344=0,IF(B5343=Protocol!$V$20,1,B5343+1),B5343)</f>
        <v>1</v>
      </c>
      <c r="C5344" s="1">
        <f>IF(C5343+1=Protocol!$V$21,0,C5343+1)</f>
        <v>6</v>
      </c>
      <c r="D5344" s="1">
        <f t="shared" si="183"/>
        <v>3</v>
      </c>
      <c r="E5344" s="1" t="str">
        <f>INDEX(Protocol[Mark],MATCH(C5344,Protocol[Step],0))</f>
        <v>5U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564010003</v>
      </c>
      <c r="H5344" s="134">
        <f>Systematic[[#This Row],[SampleVariableLabel]]+100*Systematic[[#This Row],[State]]</f>
        <v>564010603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564</v>
      </c>
      <c r="B5345" s="1">
        <f>IF(C5345=0,IF(B5344=Protocol!$V$20,1,B5344+1),B5344)</f>
        <v>1</v>
      </c>
      <c r="C5345" s="1">
        <f>IF(C5344+1=Protocol!$V$21,0,C5344+1)</f>
        <v>7</v>
      </c>
      <c r="D5345" s="1">
        <f t="shared" si="183"/>
        <v>4</v>
      </c>
      <c r="E5345" s="1" t="str">
        <f>INDEX(Protocol[Mark],MATCH(C5345,Protocol[Step],0))</f>
        <v>6Rot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564010004</v>
      </c>
      <c r="H5345" s="134">
        <f>Systematic[[#This Row],[SampleVariableLabel]]+100*Systematic[[#This Row],[State]]</f>
        <v>564010704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565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1pfi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565010005</v>
      </c>
      <c r="H5346" s="134">
        <f>Systematic[[#This Row],[SampleVariableLabel]]+100*Systematic[[#This Row],[State]]</f>
        <v>565010005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565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1OctM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565010006</v>
      </c>
      <c r="H5347" s="134">
        <f>Systematic[[#This Row],[SampleVariableLabel]]+100*Systematic[[#This Row],[State]]</f>
        <v>565010106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565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2D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565010001</v>
      </c>
      <c r="H5348" s="134">
        <f>Systematic[[#This Row],[SampleVariableLabel]]+100*Systematic[[#This Row],[State]]</f>
        <v>565010201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565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2c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565010002</v>
      </c>
      <c r="H5349" s="134">
        <f>Systematic[[#This Row],[SampleVariableLabel]]+100*Systematic[[#This Row],[State]]</f>
        <v>565010302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565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3P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565010003</v>
      </c>
      <c r="H5350" s="134">
        <f>Systematic[[#This Row],[SampleVariableLabel]]+100*Systematic[[#This Row],[State]]</f>
        <v>565010403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565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4S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565010004</v>
      </c>
      <c r="H5351" s="134">
        <f>Systematic[[#This Row],[SampleVariableLabel]]+100*Systematic[[#This Row],[State]]</f>
        <v>565010504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565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5U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565010005</v>
      </c>
      <c r="H5352" s="134">
        <f>Systematic[[#This Row],[SampleVariableLabel]]+100*Systematic[[#This Row],[State]]</f>
        <v>565010605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565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6Rot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565010006</v>
      </c>
      <c r="H5353" s="134">
        <f>Systematic[[#This Row],[SampleVariableLabel]]+100*Systematic[[#This Row],[State]]</f>
        <v>565010706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566</v>
      </c>
      <c r="B5354" s="1">
        <f>IF(C5354=0,IF(B5353=Protocol!$V$20,1,B5353+1),B5353)</f>
        <v>1</v>
      </c>
      <c r="C5354" s="1">
        <f>IF(C5353+1=Protocol!$V$21,0,C5353+1)</f>
        <v>0</v>
      </c>
      <c r="D5354" s="1">
        <f t="shared" si="183"/>
        <v>1</v>
      </c>
      <c r="E5354" s="1" t="str">
        <f>INDEX(Protocol[Mark],MATCH(C5354,Protocol[Step],0))</f>
        <v>1pfi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566010001</v>
      </c>
      <c r="H5354" s="134">
        <f>Systematic[[#This Row],[SampleVariableLabel]]+100*Systematic[[#This Row],[State]]</f>
        <v>566010001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566</v>
      </c>
      <c r="B5355" s="1">
        <f>IF(C5355=0,IF(B5354=Protocol!$V$20,1,B5354+1),B5354)</f>
        <v>1</v>
      </c>
      <c r="C5355" s="1">
        <f>IF(C5354+1=Protocol!$V$21,0,C5354+1)</f>
        <v>1</v>
      </c>
      <c r="D5355" s="1">
        <f t="shared" si="183"/>
        <v>2</v>
      </c>
      <c r="E5355" s="1" t="str">
        <f>INDEX(Protocol[Mark],MATCH(C5355,Protocol[Step],0))</f>
        <v>1OctM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566010002</v>
      </c>
      <c r="H5355" s="134">
        <f>Systematic[[#This Row],[SampleVariableLabel]]+100*Systematic[[#This Row],[State]]</f>
        <v>566010102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566</v>
      </c>
      <c r="B5356" s="1">
        <f>IF(C5356=0,IF(B5355=Protocol!$V$20,1,B5355+1),B5355)</f>
        <v>1</v>
      </c>
      <c r="C5356" s="1">
        <f>IF(C5355+1=Protocol!$V$21,0,C5355+1)</f>
        <v>2</v>
      </c>
      <c r="D5356" s="1">
        <f t="shared" si="183"/>
        <v>3</v>
      </c>
      <c r="E5356" s="1" t="str">
        <f>INDEX(Protocol[Mark],MATCH(C5356,Protocol[Step],0))</f>
        <v>2D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566010003</v>
      </c>
      <c r="H5356" s="134">
        <f>Systematic[[#This Row],[SampleVariableLabel]]+100*Systematic[[#This Row],[State]]</f>
        <v>566010203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566</v>
      </c>
      <c r="B5357" s="1">
        <f>IF(C5357=0,IF(B5356=Protocol!$V$20,1,B5356+1),B5356)</f>
        <v>1</v>
      </c>
      <c r="C5357" s="1">
        <f>IF(C5356+1=Protocol!$V$21,0,C5356+1)</f>
        <v>3</v>
      </c>
      <c r="D5357" s="1">
        <f t="shared" si="183"/>
        <v>4</v>
      </c>
      <c r="E5357" s="1" t="str">
        <f>INDEX(Protocol[Mark],MATCH(C5357,Protocol[Step],0))</f>
        <v>2c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566010004</v>
      </c>
      <c r="H5357" s="134">
        <f>Systematic[[#This Row],[SampleVariableLabel]]+100*Systematic[[#This Row],[State]]</f>
        <v>566010304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566</v>
      </c>
      <c r="B5358" s="1">
        <f>IF(C5358=0,IF(B5357=Protocol!$V$20,1,B5357+1),B5357)</f>
        <v>1</v>
      </c>
      <c r="C5358" s="1">
        <f>IF(C5357+1=Protocol!$V$21,0,C5357+1)</f>
        <v>4</v>
      </c>
      <c r="D5358" s="1">
        <f t="shared" si="183"/>
        <v>5</v>
      </c>
      <c r="E5358" s="1" t="str">
        <f>INDEX(Protocol[Mark],MATCH(C5358,Protocol[Step],0))</f>
        <v>3P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566010005</v>
      </c>
      <c r="H5358" s="134">
        <f>Systematic[[#This Row],[SampleVariableLabel]]+100*Systematic[[#This Row],[State]]</f>
        <v>566010405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566</v>
      </c>
      <c r="B5359" s="1">
        <f>IF(C5359=0,IF(B5358=Protocol!$V$20,1,B5358+1),B5358)</f>
        <v>1</v>
      </c>
      <c r="C5359" s="1">
        <f>IF(C5358+1=Protocol!$V$21,0,C5358+1)</f>
        <v>5</v>
      </c>
      <c r="D5359" s="1">
        <f t="shared" si="183"/>
        <v>6</v>
      </c>
      <c r="E5359" s="1" t="str">
        <f>INDEX(Protocol[Mark],MATCH(C5359,Protocol[Step],0))</f>
        <v>4S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566010006</v>
      </c>
      <c r="H5359" s="134">
        <f>Systematic[[#This Row],[SampleVariableLabel]]+100*Systematic[[#This Row],[State]]</f>
        <v>566010506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566</v>
      </c>
      <c r="B5360" s="1">
        <f>IF(C5360=0,IF(B5359=Protocol!$V$20,1,B5359+1),B5359)</f>
        <v>1</v>
      </c>
      <c r="C5360" s="1">
        <f>IF(C5359+1=Protocol!$V$21,0,C5359+1)</f>
        <v>6</v>
      </c>
      <c r="D5360" s="1">
        <f t="shared" si="183"/>
        <v>1</v>
      </c>
      <c r="E5360" s="1" t="str">
        <f>INDEX(Protocol[Mark],MATCH(C5360,Protocol[Step],0))</f>
        <v>5U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566010001</v>
      </c>
      <c r="H5360" s="134">
        <f>Systematic[[#This Row],[SampleVariableLabel]]+100*Systematic[[#This Row],[State]]</f>
        <v>566010601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566</v>
      </c>
      <c r="B5361" s="1">
        <f>IF(C5361=0,IF(B5360=Protocol!$V$20,1,B5360+1),B5360)</f>
        <v>1</v>
      </c>
      <c r="C5361" s="1">
        <f>IF(C5360+1=Protocol!$V$21,0,C5360+1)</f>
        <v>7</v>
      </c>
      <c r="D5361" s="1">
        <f t="shared" si="183"/>
        <v>2</v>
      </c>
      <c r="E5361" s="1" t="str">
        <f>INDEX(Protocol[Mark],MATCH(C5361,Protocol[Step],0))</f>
        <v>6Rot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566010002</v>
      </c>
      <c r="H5361" s="134">
        <f>Systematic[[#This Row],[SampleVariableLabel]]+100*Systematic[[#This Row],[State]]</f>
        <v>566010702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567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1pfi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567010003</v>
      </c>
      <c r="H5362" s="134">
        <f>Systematic[[#This Row],[SampleVariableLabel]]+100*Systematic[[#This Row],[State]]</f>
        <v>567010003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567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1OctM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567010004</v>
      </c>
      <c r="H5363" s="134">
        <f>Systematic[[#This Row],[SampleVariableLabel]]+100*Systematic[[#This Row],[State]]</f>
        <v>567010104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567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2D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567010005</v>
      </c>
      <c r="H5364" s="134">
        <f>Systematic[[#This Row],[SampleVariableLabel]]+100*Systematic[[#This Row],[State]]</f>
        <v>567010205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567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2c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567010006</v>
      </c>
      <c r="H5365" s="134">
        <f>Systematic[[#This Row],[SampleVariableLabel]]+100*Systematic[[#This Row],[State]]</f>
        <v>567010306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567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3P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567010001</v>
      </c>
      <c r="H5366" s="134">
        <f>Systematic[[#This Row],[SampleVariableLabel]]+100*Systematic[[#This Row],[State]]</f>
        <v>567010401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567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4S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567010002</v>
      </c>
      <c r="H5367" s="134">
        <f>Systematic[[#This Row],[SampleVariableLabel]]+100*Systematic[[#This Row],[State]]</f>
        <v>567010502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567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5U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567010003</v>
      </c>
      <c r="H5368" s="134">
        <f>Systematic[[#This Row],[SampleVariableLabel]]+100*Systematic[[#This Row],[State]]</f>
        <v>567010603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567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6Rot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567010004</v>
      </c>
      <c r="H5369" s="134">
        <f>Systematic[[#This Row],[SampleVariableLabel]]+100*Systematic[[#This Row],[State]]</f>
        <v>567010704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568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1pfi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568010005</v>
      </c>
      <c r="H5370" s="134">
        <f>Systematic[[#This Row],[SampleVariableLabel]]+100*Systematic[[#This Row],[State]]</f>
        <v>568010005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568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1OctM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568010006</v>
      </c>
      <c r="H5371" s="134">
        <f>Systematic[[#This Row],[SampleVariableLabel]]+100*Systematic[[#This Row],[State]]</f>
        <v>568010106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568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2D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568010001</v>
      </c>
      <c r="H5372" s="134">
        <f>Systematic[[#This Row],[SampleVariableLabel]]+100*Systematic[[#This Row],[State]]</f>
        <v>568010201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568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2c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568010002</v>
      </c>
      <c r="H5373" s="134">
        <f>Systematic[[#This Row],[SampleVariableLabel]]+100*Systematic[[#This Row],[State]]</f>
        <v>568010302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568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3P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568010003</v>
      </c>
      <c r="H5374" s="134">
        <f>Systematic[[#This Row],[SampleVariableLabel]]+100*Systematic[[#This Row],[State]]</f>
        <v>568010403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568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4S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568010004</v>
      </c>
      <c r="H5375" s="134">
        <f>Systematic[[#This Row],[SampleVariableLabel]]+100*Systematic[[#This Row],[State]]</f>
        <v>568010504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568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5U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568010005</v>
      </c>
      <c r="H5376" s="134">
        <f>Systematic[[#This Row],[SampleVariableLabel]]+100*Systematic[[#This Row],[State]]</f>
        <v>568010605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568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6Rot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568010006</v>
      </c>
      <c r="H5377" s="134">
        <f>Systematic[[#This Row],[SampleVariableLabel]]+100*Systematic[[#This Row],[State]]</f>
        <v>568010706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569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1pfi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569010001</v>
      </c>
      <c r="H5378" s="134">
        <f>Systematic[[#This Row],[SampleVariableLabel]]+100*Systematic[[#This Row],[State]]</f>
        <v>569010001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569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1OctM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569010002</v>
      </c>
      <c r="H5379" s="134">
        <f>Systematic[[#This Row],[SampleVariableLabel]]+100*Systematic[[#This Row],[State]]</f>
        <v>569010102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569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2D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569010003</v>
      </c>
      <c r="H5380" s="134">
        <f>Systematic[[#This Row],[SampleVariableLabel]]+100*Systematic[[#This Row],[State]]</f>
        <v>569010203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569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2c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569010004</v>
      </c>
      <c r="H5381" s="134">
        <f>Systematic[[#This Row],[SampleVariableLabel]]+100*Systematic[[#This Row],[State]]</f>
        <v>569010304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569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3P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569010005</v>
      </c>
      <c r="H5382" s="134">
        <f>Systematic[[#This Row],[SampleVariableLabel]]+100*Systematic[[#This Row],[State]]</f>
        <v>569010405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569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4S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569010006</v>
      </c>
      <c r="H5383" s="134">
        <f>Systematic[[#This Row],[SampleVariableLabel]]+100*Systematic[[#This Row],[State]]</f>
        <v>569010506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569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5U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569010001</v>
      </c>
      <c r="H5384" s="134">
        <f>Systematic[[#This Row],[SampleVariableLabel]]+100*Systematic[[#This Row],[State]]</f>
        <v>569010601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569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6Rot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569010002</v>
      </c>
      <c r="H5385" s="134">
        <f>Systematic[[#This Row],[SampleVariableLabel]]+100*Systematic[[#This Row],[State]]</f>
        <v>569010702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570</v>
      </c>
      <c r="B5386" s="1">
        <f>IF(C5386=0,IF(B5385=Protocol!$V$20,1,B5385+1),B5385)</f>
        <v>1</v>
      </c>
      <c r="C5386" s="1">
        <f>IF(C5385+1=Protocol!$V$21,0,C5385+1)</f>
        <v>0</v>
      </c>
      <c r="D5386" s="1">
        <f t="shared" si="185"/>
        <v>3</v>
      </c>
      <c r="E5386" s="1" t="str">
        <f>INDEX(Protocol[Mark],MATCH(C5386,Protocol[Step],0))</f>
        <v>1pfi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570010003</v>
      </c>
      <c r="H5386" s="134">
        <f>Systematic[[#This Row],[SampleVariableLabel]]+100*Systematic[[#This Row],[State]]</f>
        <v>570010003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570</v>
      </c>
      <c r="B5387" s="1">
        <f>IF(C5387=0,IF(B5386=Protocol!$V$20,1,B5386+1),B5386)</f>
        <v>1</v>
      </c>
      <c r="C5387" s="1">
        <f>IF(C5386+1=Protocol!$V$21,0,C5386+1)</f>
        <v>1</v>
      </c>
      <c r="D5387" s="1">
        <f t="shared" si="185"/>
        <v>4</v>
      </c>
      <c r="E5387" s="1" t="str">
        <f>INDEX(Protocol[Mark],MATCH(C5387,Protocol[Step],0))</f>
        <v>1OctM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570010004</v>
      </c>
      <c r="H5387" s="134">
        <f>Systematic[[#This Row],[SampleVariableLabel]]+100*Systematic[[#This Row],[State]]</f>
        <v>570010104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570</v>
      </c>
      <c r="B5388" s="1">
        <f>IF(C5388=0,IF(B5387=Protocol!$V$20,1,B5387+1),B5387)</f>
        <v>1</v>
      </c>
      <c r="C5388" s="1">
        <f>IF(C5387+1=Protocol!$V$21,0,C5387+1)</f>
        <v>2</v>
      </c>
      <c r="D5388" s="1">
        <f t="shared" si="185"/>
        <v>5</v>
      </c>
      <c r="E5388" s="1" t="str">
        <f>INDEX(Protocol[Mark],MATCH(C5388,Protocol[Step],0))</f>
        <v>2D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570010005</v>
      </c>
      <c r="H5388" s="134">
        <f>Systematic[[#This Row],[SampleVariableLabel]]+100*Systematic[[#This Row],[State]]</f>
        <v>570010205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570</v>
      </c>
      <c r="B5389" s="1">
        <f>IF(C5389=0,IF(B5388=Protocol!$V$20,1,B5388+1),B5388)</f>
        <v>1</v>
      </c>
      <c r="C5389" s="1">
        <f>IF(C5388+1=Protocol!$V$21,0,C5388+1)</f>
        <v>3</v>
      </c>
      <c r="D5389" s="1">
        <f t="shared" si="185"/>
        <v>6</v>
      </c>
      <c r="E5389" s="1" t="str">
        <f>INDEX(Protocol[Mark],MATCH(C5389,Protocol[Step],0))</f>
        <v>2c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570010006</v>
      </c>
      <c r="H5389" s="134">
        <f>Systematic[[#This Row],[SampleVariableLabel]]+100*Systematic[[#This Row],[State]]</f>
        <v>570010306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570</v>
      </c>
      <c r="B5390" s="1">
        <f>IF(C5390=0,IF(B5389=Protocol!$V$20,1,B5389+1),B5389)</f>
        <v>1</v>
      </c>
      <c r="C5390" s="1">
        <f>IF(C5389+1=Protocol!$V$21,0,C5389+1)</f>
        <v>4</v>
      </c>
      <c r="D5390" s="1">
        <f t="shared" si="185"/>
        <v>1</v>
      </c>
      <c r="E5390" s="1" t="str">
        <f>INDEX(Protocol[Mark],MATCH(C5390,Protocol[Step],0))</f>
        <v>3P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570010001</v>
      </c>
      <c r="H5390" s="134">
        <f>Systematic[[#This Row],[SampleVariableLabel]]+100*Systematic[[#This Row],[State]]</f>
        <v>570010401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570</v>
      </c>
      <c r="B5391" s="1">
        <f>IF(C5391=0,IF(B5390=Protocol!$V$20,1,B5390+1),B5390)</f>
        <v>1</v>
      </c>
      <c r="C5391" s="1">
        <f>IF(C5390+1=Protocol!$V$21,0,C5390+1)</f>
        <v>5</v>
      </c>
      <c r="D5391" s="1">
        <f t="shared" si="185"/>
        <v>2</v>
      </c>
      <c r="E5391" s="1" t="str">
        <f>INDEX(Protocol[Mark],MATCH(C5391,Protocol[Step],0))</f>
        <v>4S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570010002</v>
      </c>
      <c r="H5391" s="134">
        <f>Systematic[[#This Row],[SampleVariableLabel]]+100*Systematic[[#This Row],[State]]</f>
        <v>570010502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570</v>
      </c>
      <c r="B5392" s="1">
        <f>IF(C5392=0,IF(B5391=Protocol!$V$20,1,B5391+1),B5391)</f>
        <v>1</v>
      </c>
      <c r="C5392" s="1">
        <f>IF(C5391+1=Protocol!$V$21,0,C5391+1)</f>
        <v>6</v>
      </c>
      <c r="D5392" s="1">
        <f t="shared" si="185"/>
        <v>3</v>
      </c>
      <c r="E5392" s="1" t="str">
        <f>INDEX(Protocol[Mark],MATCH(C5392,Protocol[Step],0))</f>
        <v>5U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570010003</v>
      </c>
      <c r="H5392" s="134">
        <f>Systematic[[#This Row],[SampleVariableLabel]]+100*Systematic[[#This Row],[State]]</f>
        <v>570010603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570</v>
      </c>
      <c r="B5393" s="1">
        <f>IF(C5393=0,IF(B5392=Protocol!$V$20,1,B5392+1),B5392)</f>
        <v>1</v>
      </c>
      <c r="C5393" s="1">
        <f>IF(C5392+1=Protocol!$V$21,0,C5392+1)</f>
        <v>7</v>
      </c>
      <c r="D5393" s="1">
        <f t="shared" si="185"/>
        <v>4</v>
      </c>
      <c r="E5393" s="1" t="str">
        <f>INDEX(Protocol[Mark],MATCH(C5393,Protocol[Step],0))</f>
        <v>6Rot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570010004</v>
      </c>
      <c r="H5393" s="134">
        <f>Systematic[[#This Row],[SampleVariableLabel]]+100*Systematic[[#This Row],[State]]</f>
        <v>570010704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571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1pfi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571010005</v>
      </c>
      <c r="H5394" s="134">
        <f>Systematic[[#This Row],[SampleVariableLabel]]+100*Systematic[[#This Row],[State]]</f>
        <v>571010005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571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1OctM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571010006</v>
      </c>
      <c r="H5395" s="134">
        <f>Systematic[[#This Row],[SampleVariableLabel]]+100*Systematic[[#This Row],[State]]</f>
        <v>571010106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571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571010001</v>
      </c>
      <c r="H5396" s="134">
        <f>Systematic[[#This Row],[SampleVariableLabel]]+100*Systematic[[#This Row],[State]]</f>
        <v>571010201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571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2c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571010002</v>
      </c>
      <c r="H5397" s="134">
        <f>Systematic[[#This Row],[SampleVariableLabel]]+100*Systematic[[#This Row],[State]]</f>
        <v>571010302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571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3P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571010003</v>
      </c>
      <c r="H5398" s="134">
        <f>Systematic[[#This Row],[SampleVariableLabel]]+100*Systematic[[#This Row],[State]]</f>
        <v>571010403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571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4S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571010004</v>
      </c>
      <c r="H5399" s="134">
        <f>Systematic[[#This Row],[SampleVariableLabel]]+100*Systematic[[#This Row],[State]]</f>
        <v>571010504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571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5U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571010005</v>
      </c>
      <c r="H5400" s="134">
        <f>Systematic[[#This Row],[SampleVariableLabel]]+100*Systematic[[#This Row],[State]]</f>
        <v>571010605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571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6Rot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571010006</v>
      </c>
      <c r="H5401" s="134">
        <f>Systematic[[#This Row],[SampleVariableLabel]]+100*Systematic[[#This Row],[State]]</f>
        <v>571010706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572</v>
      </c>
      <c r="B5402" s="1">
        <f>IF(C5402=0,IF(B5401=Protocol!$V$20,1,B5401+1),B5401)</f>
        <v>1</v>
      </c>
      <c r="C5402" s="1">
        <f>IF(C5401+1=Protocol!$V$21,0,C5401+1)</f>
        <v>0</v>
      </c>
      <c r="D5402" s="1">
        <f t="shared" si="185"/>
        <v>1</v>
      </c>
      <c r="E5402" s="1" t="str">
        <f>INDEX(Protocol[Mark],MATCH(C5402,Protocol[Step],0))</f>
        <v>1pfi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572010001</v>
      </c>
      <c r="H5402" s="134">
        <f>Systematic[[#This Row],[SampleVariableLabel]]+100*Systematic[[#This Row],[State]]</f>
        <v>572010001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572</v>
      </c>
      <c r="B5403" s="1">
        <f>IF(C5403=0,IF(B5402=Protocol!$V$20,1,B5402+1),B5402)</f>
        <v>1</v>
      </c>
      <c r="C5403" s="1">
        <f>IF(C5402+1=Protocol!$V$21,0,C5402+1)</f>
        <v>1</v>
      </c>
      <c r="D5403" s="1">
        <f t="shared" si="185"/>
        <v>2</v>
      </c>
      <c r="E5403" s="1" t="str">
        <f>INDEX(Protocol[Mark],MATCH(C5403,Protocol[Step],0))</f>
        <v>1OctM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572010002</v>
      </c>
      <c r="H5403" s="134">
        <f>Systematic[[#This Row],[SampleVariableLabel]]+100*Systematic[[#This Row],[State]]</f>
        <v>572010102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572</v>
      </c>
      <c r="B5404" s="1">
        <f>IF(C5404=0,IF(B5403=Protocol!$V$20,1,B5403+1),B5403)</f>
        <v>1</v>
      </c>
      <c r="C5404" s="1">
        <f>IF(C5403+1=Protocol!$V$21,0,C5403+1)</f>
        <v>2</v>
      </c>
      <c r="D5404" s="1">
        <f t="shared" si="185"/>
        <v>3</v>
      </c>
      <c r="E5404" s="1" t="str">
        <f>INDEX(Protocol[Mark],MATCH(C5404,Protocol[Step],0))</f>
        <v>2D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572010003</v>
      </c>
      <c r="H5404" s="134">
        <f>Systematic[[#This Row],[SampleVariableLabel]]+100*Systematic[[#This Row],[State]]</f>
        <v>572010203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572</v>
      </c>
      <c r="B5405" s="1">
        <f>IF(C5405=0,IF(B5404=Protocol!$V$20,1,B5404+1),B5404)</f>
        <v>1</v>
      </c>
      <c r="C5405" s="1">
        <f>IF(C5404+1=Protocol!$V$21,0,C5404+1)</f>
        <v>3</v>
      </c>
      <c r="D5405" s="1">
        <f t="shared" si="185"/>
        <v>4</v>
      </c>
      <c r="E5405" s="1" t="str">
        <f>INDEX(Protocol[Mark],MATCH(C5405,Protocol[Step],0))</f>
        <v>2c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572010004</v>
      </c>
      <c r="H5405" s="134">
        <f>Systematic[[#This Row],[SampleVariableLabel]]+100*Systematic[[#This Row],[State]]</f>
        <v>572010304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572</v>
      </c>
      <c r="B5406" s="1">
        <f>IF(C5406=0,IF(B5405=Protocol!$V$20,1,B5405+1),B5405)</f>
        <v>1</v>
      </c>
      <c r="C5406" s="1">
        <f>IF(C5405+1=Protocol!$V$21,0,C5405+1)</f>
        <v>4</v>
      </c>
      <c r="D5406" s="1">
        <f t="shared" si="185"/>
        <v>5</v>
      </c>
      <c r="E5406" s="1" t="str">
        <f>INDEX(Protocol[Mark],MATCH(C5406,Protocol[Step],0))</f>
        <v>3P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572010005</v>
      </c>
      <c r="H5406" s="134">
        <f>Systematic[[#This Row],[SampleVariableLabel]]+100*Systematic[[#This Row],[State]]</f>
        <v>572010405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572</v>
      </c>
      <c r="B5407" s="1">
        <f>IF(C5407=0,IF(B5406=Protocol!$V$20,1,B5406+1),B5406)</f>
        <v>1</v>
      </c>
      <c r="C5407" s="1">
        <f>IF(C5406+1=Protocol!$V$21,0,C5406+1)</f>
        <v>5</v>
      </c>
      <c r="D5407" s="1">
        <f t="shared" si="185"/>
        <v>6</v>
      </c>
      <c r="E5407" s="1" t="str">
        <f>INDEX(Protocol[Mark],MATCH(C5407,Protocol[Step],0))</f>
        <v>4S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572010006</v>
      </c>
      <c r="H5407" s="134">
        <f>Systematic[[#This Row],[SampleVariableLabel]]+100*Systematic[[#This Row],[State]]</f>
        <v>572010506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572</v>
      </c>
      <c r="B5408" s="1">
        <f>IF(C5408=0,IF(B5407=Protocol!$V$20,1,B5407+1),B5407)</f>
        <v>1</v>
      </c>
      <c r="C5408" s="1">
        <f>IF(C5407+1=Protocol!$V$21,0,C5407+1)</f>
        <v>6</v>
      </c>
      <c r="D5408" s="1">
        <f t="shared" si="185"/>
        <v>1</v>
      </c>
      <c r="E5408" s="1" t="str">
        <f>INDEX(Protocol[Mark],MATCH(C5408,Protocol[Step],0))</f>
        <v>5U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572010001</v>
      </c>
      <c r="H5408" s="134">
        <f>Systematic[[#This Row],[SampleVariableLabel]]+100*Systematic[[#This Row],[State]]</f>
        <v>572010601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572</v>
      </c>
      <c r="B5409" s="1">
        <f>IF(C5409=0,IF(B5408=Protocol!$V$20,1,B5408+1),B5408)</f>
        <v>1</v>
      </c>
      <c r="C5409" s="1">
        <f>IF(C5408+1=Protocol!$V$21,0,C5408+1)</f>
        <v>7</v>
      </c>
      <c r="D5409" s="1">
        <f t="shared" si="185"/>
        <v>2</v>
      </c>
      <c r="E5409" s="1" t="str">
        <f>INDEX(Protocol[Mark],MATCH(C5409,Protocol[Step],0))</f>
        <v>6Rot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572010002</v>
      </c>
      <c r="H5409" s="134">
        <f>Systematic[[#This Row],[SampleVariableLabel]]+100*Systematic[[#This Row],[State]]</f>
        <v>572010702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573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1pfi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573010003</v>
      </c>
      <c r="H5410" s="134">
        <f>Systematic[[#This Row],[SampleVariableLabel]]+100*Systematic[[#This Row],[State]]</f>
        <v>573010003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573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1OctM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573010004</v>
      </c>
      <c r="H5411" s="134">
        <f>Systematic[[#This Row],[SampleVariableLabel]]+100*Systematic[[#This Row],[State]]</f>
        <v>573010104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573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573010005</v>
      </c>
      <c r="H5412" s="134">
        <f>Systematic[[#This Row],[SampleVariableLabel]]+100*Systematic[[#This Row],[State]]</f>
        <v>573010205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573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573010006</v>
      </c>
      <c r="H5413" s="134">
        <f>Systematic[[#This Row],[SampleVariableLabel]]+100*Systematic[[#This Row],[State]]</f>
        <v>573010306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573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3P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573010001</v>
      </c>
      <c r="H5414" s="134">
        <f>Systematic[[#This Row],[SampleVariableLabel]]+100*Systematic[[#This Row],[State]]</f>
        <v>573010401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573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4S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573010002</v>
      </c>
      <c r="H5415" s="134">
        <f>Systematic[[#This Row],[SampleVariableLabel]]+100*Systematic[[#This Row],[State]]</f>
        <v>573010502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573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573010003</v>
      </c>
      <c r="H5416" s="134">
        <f>Systematic[[#This Row],[SampleVariableLabel]]+100*Systematic[[#This Row],[State]]</f>
        <v>573010603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573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6Rot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573010004</v>
      </c>
      <c r="H5417" s="134">
        <f>Systematic[[#This Row],[SampleVariableLabel]]+100*Systematic[[#This Row],[State]]</f>
        <v>573010704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574</v>
      </c>
      <c r="B5418" s="1">
        <f>IF(C5418=0,IF(B5417=Protocol!$V$20,1,B5417+1),B5417)</f>
        <v>1</v>
      </c>
      <c r="C5418" s="1">
        <f>IF(C5417+1=Protocol!$V$21,0,C5417+1)</f>
        <v>0</v>
      </c>
      <c r="D5418" s="1">
        <f t="shared" si="185"/>
        <v>5</v>
      </c>
      <c r="E5418" s="1" t="str">
        <f>INDEX(Protocol[Mark],MATCH(C5418,Protocol[Step],0))</f>
        <v>1pfi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574010005</v>
      </c>
      <c r="H5418" s="134">
        <f>Systematic[[#This Row],[SampleVariableLabel]]+100*Systematic[[#This Row],[State]]</f>
        <v>574010005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574</v>
      </c>
      <c r="B5419" s="1">
        <f>IF(C5419=0,IF(B5418=Protocol!$V$20,1,B5418+1),B5418)</f>
        <v>1</v>
      </c>
      <c r="C5419" s="1">
        <f>IF(C5418+1=Protocol!$V$21,0,C5418+1)</f>
        <v>1</v>
      </c>
      <c r="D5419" s="1">
        <f t="shared" si="185"/>
        <v>6</v>
      </c>
      <c r="E5419" s="1" t="str">
        <f>INDEX(Protocol[Mark],MATCH(C5419,Protocol[Step],0))</f>
        <v>1OctM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574010006</v>
      </c>
      <c r="H5419" s="134">
        <f>Systematic[[#This Row],[SampleVariableLabel]]+100*Systematic[[#This Row],[State]]</f>
        <v>574010106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574</v>
      </c>
      <c r="B5420" s="1">
        <f>IF(C5420=0,IF(B5419=Protocol!$V$20,1,B5419+1),B5419)</f>
        <v>1</v>
      </c>
      <c r="C5420" s="1">
        <f>IF(C5419+1=Protocol!$V$21,0,C5419+1)</f>
        <v>2</v>
      </c>
      <c r="D5420" s="1">
        <f t="shared" si="185"/>
        <v>1</v>
      </c>
      <c r="E5420" s="1" t="str">
        <f>INDEX(Protocol[Mark],MATCH(C5420,Protocol[Step],0))</f>
        <v>2D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574010001</v>
      </c>
      <c r="H5420" s="134">
        <f>Systematic[[#This Row],[SampleVariableLabel]]+100*Systematic[[#This Row],[State]]</f>
        <v>574010201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574</v>
      </c>
      <c r="B5421" s="1">
        <f>IF(C5421=0,IF(B5420=Protocol!$V$20,1,B5420+1),B5420)</f>
        <v>1</v>
      </c>
      <c r="C5421" s="1">
        <f>IF(C5420+1=Protocol!$V$21,0,C5420+1)</f>
        <v>3</v>
      </c>
      <c r="D5421" s="1">
        <f t="shared" si="185"/>
        <v>2</v>
      </c>
      <c r="E5421" s="1" t="str">
        <f>INDEX(Protocol[Mark],MATCH(C5421,Protocol[Step],0))</f>
        <v>2c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574010002</v>
      </c>
      <c r="H5421" s="134">
        <f>Systematic[[#This Row],[SampleVariableLabel]]+100*Systematic[[#This Row],[State]]</f>
        <v>574010302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574</v>
      </c>
      <c r="B5422" s="1">
        <f>IF(C5422=0,IF(B5421=Protocol!$V$20,1,B5421+1),B5421)</f>
        <v>1</v>
      </c>
      <c r="C5422" s="1">
        <f>IF(C5421+1=Protocol!$V$21,0,C5421+1)</f>
        <v>4</v>
      </c>
      <c r="D5422" s="1">
        <f t="shared" si="185"/>
        <v>3</v>
      </c>
      <c r="E5422" s="1" t="str">
        <f>INDEX(Protocol[Mark],MATCH(C5422,Protocol[Step],0))</f>
        <v>3P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574010003</v>
      </c>
      <c r="H5422" s="134">
        <f>Systematic[[#This Row],[SampleVariableLabel]]+100*Systematic[[#This Row],[State]]</f>
        <v>574010403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574</v>
      </c>
      <c r="B5423" s="1">
        <f>IF(C5423=0,IF(B5422=Protocol!$V$20,1,B5422+1),B5422)</f>
        <v>1</v>
      </c>
      <c r="C5423" s="1">
        <f>IF(C5422+1=Protocol!$V$21,0,C5422+1)</f>
        <v>5</v>
      </c>
      <c r="D5423" s="1">
        <f t="shared" si="185"/>
        <v>4</v>
      </c>
      <c r="E5423" s="1" t="str">
        <f>INDEX(Protocol[Mark],MATCH(C5423,Protocol[Step],0))</f>
        <v>4S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574010004</v>
      </c>
      <c r="H5423" s="134">
        <f>Systematic[[#This Row],[SampleVariableLabel]]+100*Systematic[[#This Row],[State]]</f>
        <v>574010504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574</v>
      </c>
      <c r="B5424" s="1">
        <f>IF(C5424=0,IF(B5423=Protocol!$V$20,1,B5423+1),B5423)</f>
        <v>1</v>
      </c>
      <c r="C5424" s="1">
        <f>IF(C5423+1=Protocol!$V$21,0,C5423+1)</f>
        <v>6</v>
      </c>
      <c r="D5424" s="1">
        <f t="shared" si="185"/>
        <v>5</v>
      </c>
      <c r="E5424" s="1" t="str">
        <f>INDEX(Protocol[Mark],MATCH(C5424,Protocol[Step],0))</f>
        <v>5U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574010005</v>
      </c>
      <c r="H5424" s="134">
        <f>Systematic[[#This Row],[SampleVariableLabel]]+100*Systematic[[#This Row],[State]]</f>
        <v>574010605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574</v>
      </c>
      <c r="B5425" s="1">
        <f>IF(C5425=0,IF(B5424=Protocol!$V$20,1,B5424+1),B5424)</f>
        <v>1</v>
      </c>
      <c r="C5425" s="1">
        <f>IF(C5424+1=Protocol!$V$21,0,C5424+1)</f>
        <v>7</v>
      </c>
      <c r="D5425" s="1">
        <f t="shared" si="185"/>
        <v>6</v>
      </c>
      <c r="E5425" s="1" t="str">
        <f>INDEX(Protocol[Mark],MATCH(C5425,Protocol[Step],0))</f>
        <v>6Rot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574010006</v>
      </c>
      <c r="H5425" s="134">
        <f>Systematic[[#This Row],[SampleVariableLabel]]+100*Systematic[[#This Row],[State]]</f>
        <v>574010706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575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1pfi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575010001</v>
      </c>
      <c r="H5426" s="134">
        <f>Systematic[[#This Row],[SampleVariableLabel]]+100*Systematic[[#This Row],[State]]</f>
        <v>575010001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575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1OctM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575010002</v>
      </c>
      <c r="H5427" s="134">
        <f>Systematic[[#This Row],[SampleVariableLabel]]+100*Systematic[[#This Row],[State]]</f>
        <v>575010102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575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2D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575010003</v>
      </c>
      <c r="H5428" s="134">
        <f>Systematic[[#This Row],[SampleVariableLabel]]+100*Systematic[[#This Row],[State]]</f>
        <v>575010203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575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2c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575010004</v>
      </c>
      <c r="H5429" s="134">
        <f>Systematic[[#This Row],[SampleVariableLabel]]+100*Systematic[[#This Row],[State]]</f>
        <v>575010304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575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3P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575010005</v>
      </c>
      <c r="H5430" s="134">
        <f>Systematic[[#This Row],[SampleVariableLabel]]+100*Systematic[[#This Row],[State]]</f>
        <v>575010405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575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4S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575010006</v>
      </c>
      <c r="H5431" s="134">
        <f>Systematic[[#This Row],[SampleVariableLabel]]+100*Systematic[[#This Row],[State]]</f>
        <v>575010506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575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5U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575010001</v>
      </c>
      <c r="H5432" s="134">
        <f>Systematic[[#This Row],[SampleVariableLabel]]+100*Systematic[[#This Row],[State]]</f>
        <v>575010601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575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6Rot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575010002</v>
      </c>
      <c r="H5433" s="134">
        <f>Systematic[[#This Row],[SampleVariableLabel]]+100*Systematic[[#This Row],[State]]</f>
        <v>575010702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576</v>
      </c>
      <c r="B5434" s="1">
        <f>IF(C5434=0,IF(B5433=Protocol!$V$20,1,B5433+1),B5433)</f>
        <v>1</v>
      </c>
      <c r="C5434" s="1">
        <f>IF(C5433+1=Protocol!$V$21,0,C5433+1)</f>
        <v>0</v>
      </c>
      <c r="D5434" s="1">
        <f t="shared" si="185"/>
        <v>3</v>
      </c>
      <c r="E5434" s="1" t="str">
        <f>INDEX(Protocol[Mark],MATCH(C5434,Protocol[Step],0))</f>
        <v>1pfi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576010003</v>
      </c>
      <c r="H5434" s="134">
        <f>Systematic[[#This Row],[SampleVariableLabel]]+100*Systematic[[#This Row],[State]]</f>
        <v>576010003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576</v>
      </c>
      <c r="B5435" s="1">
        <f>IF(C5435=0,IF(B5434=Protocol!$V$20,1,B5434+1),B5434)</f>
        <v>1</v>
      </c>
      <c r="C5435" s="1">
        <f>IF(C5434+1=Protocol!$V$21,0,C5434+1)</f>
        <v>1</v>
      </c>
      <c r="D5435" s="1">
        <f t="shared" si="185"/>
        <v>4</v>
      </c>
      <c r="E5435" s="1" t="str">
        <f>INDEX(Protocol[Mark],MATCH(C5435,Protocol[Step],0))</f>
        <v>1OctM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576010004</v>
      </c>
      <c r="H5435" s="134">
        <f>Systematic[[#This Row],[SampleVariableLabel]]+100*Systematic[[#This Row],[State]]</f>
        <v>576010104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576</v>
      </c>
      <c r="B5436" s="1">
        <f>IF(C5436=0,IF(B5435=Protocol!$V$20,1,B5435+1),B5435)</f>
        <v>1</v>
      </c>
      <c r="C5436" s="1">
        <f>IF(C5435+1=Protocol!$V$21,0,C5435+1)</f>
        <v>2</v>
      </c>
      <c r="D5436" s="1">
        <f t="shared" si="185"/>
        <v>5</v>
      </c>
      <c r="E5436" s="1" t="str">
        <f>INDEX(Protocol[Mark],MATCH(C5436,Protocol[Step],0))</f>
        <v>2D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576010005</v>
      </c>
      <c r="H5436" s="134">
        <f>Systematic[[#This Row],[SampleVariableLabel]]+100*Systematic[[#This Row],[State]]</f>
        <v>576010205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576</v>
      </c>
      <c r="B5437" s="1">
        <f>IF(C5437=0,IF(B5436=Protocol!$V$20,1,B5436+1),B5436)</f>
        <v>1</v>
      </c>
      <c r="C5437" s="1">
        <f>IF(C5436+1=Protocol!$V$21,0,C5436+1)</f>
        <v>3</v>
      </c>
      <c r="D5437" s="1">
        <f t="shared" si="185"/>
        <v>6</v>
      </c>
      <c r="E5437" s="1" t="str">
        <f>INDEX(Protocol[Mark],MATCH(C5437,Protocol[Step],0))</f>
        <v>2c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576010006</v>
      </c>
      <c r="H5437" s="134">
        <f>Systematic[[#This Row],[SampleVariableLabel]]+100*Systematic[[#This Row],[State]]</f>
        <v>576010306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576</v>
      </c>
      <c r="B5438" s="1">
        <f>IF(C5438=0,IF(B5437=Protocol!$V$20,1,B5437+1),B5437)</f>
        <v>1</v>
      </c>
      <c r="C5438" s="1">
        <f>IF(C5437+1=Protocol!$V$21,0,C5437+1)</f>
        <v>4</v>
      </c>
      <c r="D5438" s="1">
        <f t="shared" si="185"/>
        <v>1</v>
      </c>
      <c r="E5438" s="1" t="str">
        <f>INDEX(Protocol[Mark],MATCH(C5438,Protocol[Step],0))</f>
        <v>3P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576010001</v>
      </c>
      <c r="H5438" s="134">
        <f>Systematic[[#This Row],[SampleVariableLabel]]+100*Systematic[[#This Row],[State]]</f>
        <v>576010401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576</v>
      </c>
      <c r="B5439" s="1">
        <f>IF(C5439=0,IF(B5438=Protocol!$V$20,1,B5438+1),B5438)</f>
        <v>1</v>
      </c>
      <c r="C5439" s="1">
        <f>IF(C5438+1=Protocol!$V$21,0,C5438+1)</f>
        <v>5</v>
      </c>
      <c r="D5439" s="1">
        <f t="shared" si="185"/>
        <v>2</v>
      </c>
      <c r="E5439" s="1" t="str">
        <f>INDEX(Protocol[Mark],MATCH(C5439,Protocol[Step],0))</f>
        <v>4S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576010002</v>
      </c>
      <c r="H5439" s="134">
        <f>Systematic[[#This Row],[SampleVariableLabel]]+100*Systematic[[#This Row],[State]]</f>
        <v>576010502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576</v>
      </c>
      <c r="B5440" s="1">
        <f>IF(C5440=0,IF(B5439=Protocol!$V$20,1,B5439+1),B5439)</f>
        <v>1</v>
      </c>
      <c r="C5440" s="1">
        <f>IF(C5439+1=Protocol!$V$21,0,C5439+1)</f>
        <v>6</v>
      </c>
      <c r="D5440" s="1">
        <f t="shared" si="185"/>
        <v>3</v>
      </c>
      <c r="E5440" s="1" t="str">
        <f>INDEX(Protocol[Mark],MATCH(C5440,Protocol[Step],0))</f>
        <v>5U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576010003</v>
      </c>
      <c r="H5440" s="134">
        <f>Systematic[[#This Row],[SampleVariableLabel]]+100*Systematic[[#This Row],[State]]</f>
        <v>576010603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576</v>
      </c>
      <c r="B5441" s="1">
        <f>IF(C5441=0,IF(B5440=Protocol!$V$20,1,B5440+1),B5440)</f>
        <v>1</v>
      </c>
      <c r="C5441" s="1">
        <f>IF(C5440+1=Protocol!$V$21,0,C5440+1)</f>
        <v>7</v>
      </c>
      <c r="D5441" s="1">
        <f t="shared" si="185"/>
        <v>4</v>
      </c>
      <c r="E5441" s="1" t="str">
        <f>INDEX(Protocol[Mark],MATCH(C5441,Protocol[Step],0))</f>
        <v>6Rot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576010004</v>
      </c>
      <c r="H5441" s="134">
        <f>Systematic[[#This Row],[SampleVariableLabel]]+100*Systematic[[#This Row],[State]]</f>
        <v>576010704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577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1pfi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577010005</v>
      </c>
      <c r="H5442" s="134">
        <f>Systematic[[#This Row],[SampleVariableLabel]]+100*Systematic[[#This Row],[State]]</f>
        <v>577010005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577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1OctM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577010006</v>
      </c>
      <c r="H5443" s="134">
        <f>Systematic[[#This Row],[SampleVariableLabel]]+100*Systematic[[#This Row],[State]]</f>
        <v>577010106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577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2D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577010001</v>
      </c>
      <c r="H5444" s="134">
        <f>Systematic[[#This Row],[SampleVariableLabel]]+100*Systematic[[#This Row],[State]]</f>
        <v>577010201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577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2c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577010002</v>
      </c>
      <c r="H5445" s="134">
        <f>Systematic[[#This Row],[SampleVariableLabel]]+100*Systematic[[#This Row],[State]]</f>
        <v>577010302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577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3P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577010003</v>
      </c>
      <c r="H5446" s="134">
        <f>Systematic[[#This Row],[SampleVariableLabel]]+100*Systematic[[#This Row],[State]]</f>
        <v>577010403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577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4S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577010004</v>
      </c>
      <c r="H5447" s="134">
        <f>Systematic[[#This Row],[SampleVariableLabel]]+100*Systematic[[#This Row],[State]]</f>
        <v>577010504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577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5U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577010005</v>
      </c>
      <c r="H5448" s="134">
        <f>Systematic[[#This Row],[SampleVariableLabel]]+100*Systematic[[#This Row],[State]]</f>
        <v>577010605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577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6Rot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577010006</v>
      </c>
      <c r="H5449" s="134">
        <f>Systematic[[#This Row],[SampleVariableLabel]]+100*Systematic[[#This Row],[State]]</f>
        <v>577010706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578</v>
      </c>
      <c r="B5450" s="1">
        <f>IF(C5450=0,IF(B5449=Protocol!$V$20,1,B5449+1),B5449)</f>
        <v>1</v>
      </c>
      <c r="C5450" s="1">
        <f>IF(C5449+1=Protocol!$V$21,0,C5449+1)</f>
        <v>0</v>
      </c>
      <c r="D5450" s="1">
        <f t="shared" si="187"/>
        <v>1</v>
      </c>
      <c r="E5450" s="1" t="str">
        <f>INDEX(Protocol[Mark],MATCH(C5450,Protocol[Step],0))</f>
        <v>1pfi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578010001</v>
      </c>
      <c r="H5450" s="134">
        <f>Systematic[[#This Row],[SampleVariableLabel]]+100*Systematic[[#This Row],[State]]</f>
        <v>578010001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578</v>
      </c>
      <c r="B5451" s="1">
        <f>IF(C5451=0,IF(B5450=Protocol!$V$20,1,B5450+1),B5450)</f>
        <v>1</v>
      </c>
      <c r="C5451" s="1">
        <f>IF(C5450+1=Protocol!$V$21,0,C5450+1)</f>
        <v>1</v>
      </c>
      <c r="D5451" s="1">
        <f t="shared" si="187"/>
        <v>2</v>
      </c>
      <c r="E5451" s="1" t="str">
        <f>INDEX(Protocol[Mark],MATCH(C5451,Protocol[Step],0))</f>
        <v>1OctM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578010002</v>
      </c>
      <c r="H5451" s="134">
        <f>Systematic[[#This Row],[SampleVariableLabel]]+100*Systematic[[#This Row],[State]]</f>
        <v>578010102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578</v>
      </c>
      <c r="B5452" s="1">
        <f>IF(C5452=0,IF(B5451=Protocol!$V$20,1,B5451+1),B5451)</f>
        <v>1</v>
      </c>
      <c r="C5452" s="1">
        <f>IF(C5451+1=Protocol!$V$21,0,C5451+1)</f>
        <v>2</v>
      </c>
      <c r="D5452" s="1">
        <f t="shared" si="187"/>
        <v>3</v>
      </c>
      <c r="E5452" s="1" t="str">
        <f>INDEX(Protocol[Mark],MATCH(C5452,Protocol[Step],0))</f>
        <v>2D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578010003</v>
      </c>
      <c r="H5452" s="134">
        <f>Systematic[[#This Row],[SampleVariableLabel]]+100*Systematic[[#This Row],[State]]</f>
        <v>578010203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578</v>
      </c>
      <c r="B5453" s="1">
        <f>IF(C5453=0,IF(B5452=Protocol!$V$20,1,B5452+1),B5452)</f>
        <v>1</v>
      </c>
      <c r="C5453" s="1">
        <f>IF(C5452+1=Protocol!$V$21,0,C5452+1)</f>
        <v>3</v>
      </c>
      <c r="D5453" s="1">
        <f t="shared" si="187"/>
        <v>4</v>
      </c>
      <c r="E5453" s="1" t="str">
        <f>INDEX(Protocol[Mark],MATCH(C5453,Protocol[Step],0))</f>
        <v>2c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578010004</v>
      </c>
      <c r="H5453" s="134">
        <f>Systematic[[#This Row],[SampleVariableLabel]]+100*Systematic[[#This Row],[State]]</f>
        <v>578010304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578</v>
      </c>
      <c r="B5454" s="1">
        <f>IF(C5454=0,IF(B5453=Protocol!$V$20,1,B5453+1),B5453)</f>
        <v>1</v>
      </c>
      <c r="C5454" s="1">
        <f>IF(C5453+1=Protocol!$V$21,0,C5453+1)</f>
        <v>4</v>
      </c>
      <c r="D5454" s="1">
        <f t="shared" si="187"/>
        <v>5</v>
      </c>
      <c r="E5454" s="1" t="str">
        <f>INDEX(Protocol[Mark],MATCH(C5454,Protocol[Step],0))</f>
        <v>3P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578010005</v>
      </c>
      <c r="H5454" s="134">
        <f>Systematic[[#This Row],[SampleVariableLabel]]+100*Systematic[[#This Row],[State]]</f>
        <v>578010405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578</v>
      </c>
      <c r="B5455" s="1">
        <f>IF(C5455=0,IF(B5454=Protocol!$V$20,1,B5454+1),B5454)</f>
        <v>1</v>
      </c>
      <c r="C5455" s="1">
        <f>IF(C5454+1=Protocol!$V$21,0,C5454+1)</f>
        <v>5</v>
      </c>
      <c r="D5455" s="1">
        <f t="shared" si="187"/>
        <v>6</v>
      </c>
      <c r="E5455" s="1" t="str">
        <f>INDEX(Protocol[Mark],MATCH(C5455,Protocol[Step],0))</f>
        <v>4S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578010006</v>
      </c>
      <c r="H5455" s="134">
        <f>Systematic[[#This Row],[SampleVariableLabel]]+100*Systematic[[#This Row],[State]]</f>
        <v>578010506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578</v>
      </c>
      <c r="B5456" s="1">
        <f>IF(C5456=0,IF(B5455=Protocol!$V$20,1,B5455+1),B5455)</f>
        <v>1</v>
      </c>
      <c r="C5456" s="1">
        <f>IF(C5455+1=Protocol!$V$21,0,C5455+1)</f>
        <v>6</v>
      </c>
      <c r="D5456" s="1">
        <f t="shared" si="187"/>
        <v>1</v>
      </c>
      <c r="E5456" s="1" t="str">
        <f>INDEX(Protocol[Mark],MATCH(C5456,Protocol[Step],0))</f>
        <v>5U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578010001</v>
      </c>
      <c r="H5456" s="134">
        <f>Systematic[[#This Row],[SampleVariableLabel]]+100*Systematic[[#This Row],[State]]</f>
        <v>578010601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578</v>
      </c>
      <c r="B5457" s="1">
        <f>IF(C5457=0,IF(B5456=Protocol!$V$20,1,B5456+1),B5456)</f>
        <v>1</v>
      </c>
      <c r="C5457" s="1">
        <f>IF(C5456+1=Protocol!$V$21,0,C5456+1)</f>
        <v>7</v>
      </c>
      <c r="D5457" s="1">
        <f t="shared" si="187"/>
        <v>2</v>
      </c>
      <c r="E5457" s="1" t="str">
        <f>INDEX(Protocol[Mark],MATCH(C5457,Protocol[Step],0))</f>
        <v>6Rot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578010002</v>
      </c>
      <c r="H5457" s="134">
        <f>Systematic[[#This Row],[SampleVariableLabel]]+100*Systematic[[#This Row],[State]]</f>
        <v>578010702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579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1pfi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579010003</v>
      </c>
      <c r="H5458" s="134">
        <f>Systematic[[#This Row],[SampleVariableLabel]]+100*Systematic[[#This Row],[State]]</f>
        <v>579010003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579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1OctM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579010004</v>
      </c>
      <c r="H5459" s="134">
        <f>Systematic[[#This Row],[SampleVariableLabel]]+100*Systematic[[#This Row],[State]]</f>
        <v>579010104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579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2D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579010005</v>
      </c>
      <c r="H5460" s="134">
        <f>Systematic[[#This Row],[SampleVariableLabel]]+100*Systematic[[#This Row],[State]]</f>
        <v>579010205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579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2c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579010006</v>
      </c>
      <c r="H5461" s="134">
        <f>Systematic[[#This Row],[SampleVariableLabel]]+100*Systematic[[#This Row],[State]]</f>
        <v>579010306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579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3P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579010001</v>
      </c>
      <c r="H5462" s="134">
        <f>Systematic[[#This Row],[SampleVariableLabel]]+100*Systematic[[#This Row],[State]]</f>
        <v>579010401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579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4S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579010002</v>
      </c>
      <c r="H5463" s="134">
        <f>Systematic[[#This Row],[SampleVariableLabel]]+100*Systematic[[#This Row],[State]]</f>
        <v>579010502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579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5U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579010003</v>
      </c>
      <c r="H5464" s="134">
        <f>Systematic[[#This Row],[SampleVariableLabel]]+100*Systematic[[#This Row],[State]]</f>
        <v>579010603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579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6Rot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579010004</v>
      </c>
      <c r="H5465" s="134">
        <f>Systematic[[#This Row],[SampleVariableLabel]]+100*Systematic[[#This Row],[State]]</f>
        <v>579010704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580</v>
      </c>
      <c r="B5466" s="1">
        <f>IF(C5466=0,IF(B5465=Protocol!$V$20,1,B5465+1),B5465)</f>
        <v>1</v>
      </c>
      <c r="C5466" s="1">
        <f>IF(C5465+1=Protocol!$V$21,0,C5465+1)</f>
        <v>0</v>
      </c>
      <c r="D5466" s="1">
        <f t="shared" si="187"/>
        <v>5</v>
      </c>
      <c r="E5466" s="1" t="str">
        <f>INDEX(Protocol[Mark],MATCH(C5466,Protocol[Step],0))</f>
        <v>1pfi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580010005</v>
      </c>
      <c r="H5466" s="134">
        <f>Systematic[[#This Row],[SampleVariableLabel]]+100*Systematic[[#This Row],[State]]</f>
        <v>580010005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580</v>
      </c>
      <c r="B5467" s="1">
        <f>IF(C5467=0,IF(B5466=Protocol!$V$20,1,B5466+1),B5466)</f>
        <v>1</v>
      </c>
      <c r="C5467" s="1">
        <f>IF(C5466+1=Protocol!$V$21,0,C5466+1)</f>
        <v>1</v>
      </c>
      <c r="D5467" s="1">
        <f t="shared" si="187"/>
        <v>6</v>
      </c>
      <c r="E5467" s="1" t="str">
        <f>INDEX(Protocol[Mark],MATCH(C5467,Protocol[Step],0))</f>
        <v>1OctM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580010006</v>
      </c>
      <c r="H5467" s="134">
        <f>Systematic[[#This Row],[SampleVariableLabel]]+100*Systematic[[#This Row],[State]]</f>
        <v>580010106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580</v>
      </c>
      <c r="B5468" s="1">
        <f>IF(C5468=0,IF(B5467=Protocol!$V$20,1,B5467+1),B5467)</f>
        <v>1</v>
      </c>
      <c r="C5468" s="1">
        <f>IF(C5467+1=Protocol!$V$21,0,C5467+1)</f>
        <v>2</v>
      </c>
      <c r="D5468" s="1">
        <f t="shared" si="187"/>
        <v>1</v>
      </c>
      <c r="E5468" s="1" t="str">
        <f>INDEX(Protocol[Mark],MATCH(C5468,Protocol[Step],0))</f>
        <v>2D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580010001</v>
      </c>
      <c r="H5468" s="134">
        <f>Systematic[[#This Row],[SampleVariableLabel]]+100*Systematic[[#This Row],[State]]</f>
        <v>580010201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580</v>
      </c>
      <c r="B5469" s="1">
        <f>IF(C5469=0,IF(B5468=Protocol!$V$20,1,B5468+1),B5468)</f>
        <v>1</v>
      </c>
      <c r="C5469" s="1">
        <f>IF(C5468+1=Protocol!$V$21,0,C5468+1)</f>
        <v>3</v>
      </c>
      <c r="D5469" s="1">
        <f t="shared" si="187"/>
        <v>2</v>
      </c>
      <c r="E5469" s="1" t="str">
        <f>INDEX(Protocol[Mark],MATCH(C5469,Protocol[Step],0))</f>
        <v>2c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580010002</v>
      </c>
      <c r="H5469" s="134">
        <f>Systematic[[#This Row],[SampleVariableLabel]]+100*Systematic[[#This Row],[State]]</f>
        <v>580010302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580</v>
      </c>
      <c r="B5470" s="1">
        <f>IF(C5470=0,IF(B5469=Protocol!$V$20,1,B5469+1),B5469)</f>
        <v>1</v>
      </c>
      <c r="C5470" s="1">
        <f>IF(C5469+1=Protocol!$V$21,0,C5469+1)</f>
        <v>4</v>
      </c>
      <c r="D5470" s="1">
        <f t="shared" si="187"/>
        <v>3</v>
      </c>
      <c r="E5470" s="1" t="str">
        <f>INDEX(Protocol[Mark],MATCH(C5470,Protocol[Step],0))</f>
        <v>3P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580010003</v>
      </c>
      <c r="H5470" s="134">
        <f>Systematic[[#This Row],[SampleVariableLabel]]+100*Systematic[[#This Row],[State]]</f>
        <v>580010403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580</v>
      </c>
      <c r="B5471" s="1">
        <f>IF(C5471=0,IF(B5470=Protocol!$V$20,1,B5470+1),B5470)</f>
        <v>1</v>
      </c>
      <c r="C5471" s="1">
        <f>IF(C5470+1=Protocol!$V$21,0,C5470+1)</f>
        <v>5</v>
      </c>
      <c r="D5471" s="1">
        <f t="shared" si="187"/>
        <v>4</v>
      </c>
      <c r="E5471" s="1" t="str">
        <f>INDEX(Protocol[Mark],MATCH(C5471,Protocol[Step],0))</f>
        <v>4S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580010004</v>
      </c>
      <c r="H5471" s="134">
        <f>Systematic[[#This Row],[SampleVariableLabel]]+100*Systematic[[#This Row],[State]]</f>
        <v>580010504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580</v>
      </c>
      <c r="B5472" s="1">
        <f>IF(C5472=0,IF(B5471=Protocol!$V$20,1,B5471+1),B5471)</f>
        <v>1</v>
      </c>
      <c r="C5472" s="1">
        <f>IF(C5471+1=Protocol!$V$21,0,C5471+1)</f>
        <v>6</v>
      </c>
      <c r="D5472" s="1">
        <f t="shared" si="187"/>
        <v>5</v>
      </c>
      <c r="E5472" s="1" t="str">
        <f>INDEX(Protocol[Mark],MATCH(C5472,Protocol[Step],0))</f>
        <v>5U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580010005</v>
      </c>
      <c r="H5472" s="134">
        <f>Systematic[[#This Row],[SampleVariableLabel]]+100*Systematic[[#This Row],[State]]</f>
        <v>580010605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580</v>
      </c>
      <c r="B5473" s="1">
        <f>IF(C5473=0,IF(B5472=Protocol!$V$20,1,B5472+1),B5472)</f>
        <v>1</v>
      </c>
      <c r="C5473" s="1">
        <f>IF(C5472+1=Protocol!$V$21,0,C5472+1)</f>
        <v>7</v>
      </c>
      <c r="D5473" s="1">
        <f t="shared" si="187"/>
        <v>6</v>
      </c>
      <c r="E5473" s="1" t="str">
        <f>INDEX(Protocol[Mark],MATCH(C5473,Protocol[Step],0))</f>
        <v>6Rot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580010006</v>
      </c>
      <c r="H5473" s="134">
        <f>Systematic[[#This Row],[SampleVariableLabel]]+100*Systematic[[#This Row],[State]]</f>
        <v>580010706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581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1pfi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581010001</v>
      </c>
      <c r="H5474" s="134">
        <f>Systematic[[#This Row],[SampleVariableLabel]]+100*Systematic[[#This Row],[State]]</f>
        <v>581010001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581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1OctM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581010002</v>
      </c>
      <c r="H5475" s="134">
        <f>Systematic[[#This Row],[SampleVariableLabel]]+100*Systematic[[#This Row],[State]]</f>
        <v>581010102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581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2D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581010003</v>
      </c>
      <c r="H5476" s="134">
        <f>Systematic[[#This Row],[SampleVariableLabel]]+100*Systematic[[#This Row],[State]]</f>
        <v>581010203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581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2c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581010004</v>
      </c>
      <c r="H5477" s="134">
        <f>Systematic[[#This Row],[SampleVariableLabel]]+100*Systematic[[#This Row],[State]]</f>
        <v>581010304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581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3P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581010005</v>
      </c>
      <c r="H5478" s="134">
        <f>Systematic[[#This Row],[SampleVariableLabel]]+100*Systematic[[#This Row],[State]]</f>
        <v>581010405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581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4S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581010006</v>
      </c>
      <c r="H5479" s="134">
        <f>Systematic[[#This Row],[SampleVariableLabel]]+100*Systematic[[#This Row],[State]]</f>
        <v>581010506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581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5U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581010001</v>
      </c>
      <c r="H5480" s="134">
        <f>Systematic[[#This Row],[SampleVariableLabel]]+100*Systematic[[#This Row],[State]]</f>
        <v>581010601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581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6Rot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581010002</v>
      </c>
      <c r="H5481" s="134">
        <f>Systematic[[#This Row],[SampleVariableLabel]]+100*Systematic[[#This Row],[State]]</f>
        <v>581010702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582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1pfi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582010003</v>
      </c>
      <c r="H5482" s="134">
        <f>Systematic[[#This Row],[SampleVariableLabel]]+100*Systematic[[#This Row],[State]]</f>
        <v>582010003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582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1OctM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582010004</v>
      </c>
      <c r="H5483" s="134">
        <f>Systematic[[#This Row],[SampleVariableLabel]]+100*Systematic[[#This Row],[State]]</f>
        <v>582010104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582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2D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582010005</v>
      </c>
      <c r="H5484" s="134">
        <f>Systematic[[#This Row],[SampleVariableLabel]]+100*Systematic[[#This Row],[State]]</f>
        <v>582010205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582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2c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582010006</v>
      </c>
      <c r="H5485" s="134">
        <f>Systematic[[#This Row],[SampleVariableLabel]]+100*Systematic[[#This Row],[State]]</f>
        <v>582010306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582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3P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582010001</v>
      </c>
      <c r="H5486" s="134">
        <f>Systematic[[#This Row],[SampleVariableLabel]]+100*Systematic[[#This Row],[State]]</f>
        <v>582010401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582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4S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582010002</v>
      </c>
      <c r="H5487" s="134">
        <f>Systematic[[#This Row],[SampleVariableLabel]]+100*Systematic[[#This Row],[State]]</f>
        <v>582010502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582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5U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582010003</v>
      </c>
      <c r="H5488" s="134">
        <f>Systematic[[#This Row],[SampleVariableLabel]]+100*Systematic[[#This Row],[State]]</f>
        <v>582010603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582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6Rot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582010004</v>
      </c>
      <c r="H5489" s="134">
        <f>Systematic[[#This Row],[SampleVariableLabel]]+100*Systematic[[#This Row],[State]]</f>
        <v>582010704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583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1pfi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583010005</v>
      </c>
      <c r="H5490" s="134">
        <f>Systematic[[#This Row],[SampleVariableLabel]]+100*Systematic[[#This Row],[State]]</f>
        <v>583010005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583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1OctM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583010006</v>
      </c>
      <c r="H5491" s="134">
        <f>Systematic[[#This Row],[SampleVariableLabel]]+100*Systematic[[#This Row],[State]]</f>
        <v>583010106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583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2D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583010001</v>
      </c>
      <c r="H5492" s="134">
        <f>Systematic[[#This Row],[SampleVariableLabel]]+100*Systematic[[#This Row],[State]]</f>
        <v>583010201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583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2c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583010002</v>
      </c>
      <c r="H5493" s="134">
        <f>Systematic[[#This Row],[SampleVariableLabel]]+100*Systematic[[#This Row],[State]]</f>
        <v>583010302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583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3P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583010003</v>
      </c>
      <c r="H5494" s="134">
        <f>Systematic[[#This Row],[SampleVariableLabel]]+100*Systematic[[#This Row],[State]]</f>
        <v>583010403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583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4S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583010004</v>
      </c>
      <c r="H5495" s="134">
        <f>Systematic[[#This Row],[SampleVariableLabel]]+100*Systematic[[#This Row],[State]]</f>
        <v>583010504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583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5U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583010005</v>
      </c>
      <c r="H5496" s="134">
        <f>Systematic[[#This Row],[SampleVariableLabel]]+100*Systematic[[#This Row],[State]]</f>
        <v>583010605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583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6Rot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583010006</v>
      </c>
      <c r="H5497" s="134">
        <f>Systematic[[#This Row],[SampleVariableLabel]]+100*Systematic[[#This Row],[State]]</f>
        <v>583010706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584</v>
      </c>
      <c r="B5498" s="1">
        <f>IF(C5498=0,IF(B5497=Protocol!$V$20,1,B5497+1),B5497)</f>
        <v>1</v>
      </c>
      <c r="C5498" s="1">
        <f>IF(C5497+1=Protocol!$V$21,0,C5497+1)</f>
        <v>0</v>
      </c>
      <c r="D5498" s="1">
        <f t="shared" si="187"/>
        <v>1</v>
      </c>
      <c r="E5498" s="1" t="str">
        <f>INDEX(Protocol[Mark],MATCH(C5498,Protocol[Step],0))</f>
        <v>1pfi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584010001</v>
      </c>
      <c r="H5498" s="134">
        <f>Systematic[[#This Row],[SampleVariableLabel]]+100*Systematic[[#This Row],[State]]</f>
        <v>584010001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584</v>
      </c>
      <c r="B5499" s="1">
        <f>IF(C5499=0,IF(B5498=Protocol!$V$20,1,B5498+1),B5498)</f>
        <v>1</v>
      </c>
      <c r="C5499" s="1">
        <f>IF(C5498+1=Protocol!$V$21,0,C5498+1)</f>
        <v>1</v>
      </c>
      <c r="D5499" s="1">
        <f t="shared" si="187"/>
        <v>2</v>
      </c>
      <c r="E5499" s="1" t="str">
        <f>INDEX(Protocol[Mark],MATCH(C5499,Protocol[Step],0))</f>
        <v>1OctM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584010002</v>
      </c>
      <c r="H5499" s="134">
        <f>Systematic[[#This Row],[SampleVariableLabel]]+100*Systematic[[#This Row],[State]]</f>
        <v>584010102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584</v>
      </c>
      <c r="B5500" s="1">
        <f>IF(C5500=0,IF(B5499=Protocol!$V$20,1,B5499+1),B5499)</f>
        <v>1</v>
      </c>
      <c r="C5500" s="1">
        <f>IF(C5499+1=Protocol!$V$21,0,C5499+1)</f>
        <v>2</v>
      </c>
      <c r="D5500" s="1">
        <f t="shared" si="187"/>
        <v>3</v>
      </c>
      <c r="E5500" s="1" t="str">
        <f>INDEX(Protocol[Mark],MATCH(C5500,Protocol[Step],0))</f>
        <v>2D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584010003</v>
      </c>
      <c r="H5500" s="134">
        <f>Systematic[[#This Row],[SampleVariableLabel]]+100*Systematic[[#This Row],[State]]</f>
        <v>584010203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584</v>
      </c>
      <c r="B5501" s="1">
        <f>IF(C5501=0,IF(B5500=Protocol!$V$20,1,B5500+1),B5500)</f>
        <v>1</v>
      </c>
      <c r="C5501" s="1">
        <f>IF(C5500+1=Protocol!$V$21,0,C5500+1)</f>
        <v>3</v>
      </c>
      <c r="D5501" s="1">
        <f t="shared" si="187"/>
        <v>4</v>
      </c>
      <c r="E5501" s="1" t="str">
        <f>INDEX(Protocol[Mark],MATCH(C5501,Protocol[Step],0))</f>
        <v>2c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584010004</v>
      </c>
      <c r="H5501" s="134">
        <f>Systematic[[#This Row],[SampleVariableLabel]]+100*Systematic[[#This Row],[State]]</f>
        <v>584010304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584</v>
      </c>
      <c r="B5502" s="1">
        <f>IF(C5502=0,IF(B5501=Protocol!$V$20,1,B5501+1),B5501)</f>
        <v>1</v>
      </c>
      <c r="C5502" s="1">
        <f>IF(C5501+1=Protocol!$V$21,0,C5501+1)</f>
        <v>4</v>
      </c>
      <c r="D5502" s="1">
        <f t="shared" si="187"/>
        <v>5</v>
      </c>
      <c r="E5502" s="1" t="str">
        <f>INDEX(Protocol[Mark],MATCH(C5502,Protocol[Step],0))</f>
        <v>3P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584010005</v>
      </c>
      <c r="H5502" s="134">
        <f>Systematic[[#This Row],[SampleVariableLabel]]+100*Systematic[[#This Row],[State]]</f>
        <v>584010405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584</v>
      </c>
      <c r="B5503" s="1">
        <f>IF(C5503=0,IF(B5502=Protocol!$V$20,1,B5502+1),B5502)</f>
        <v>1</v>
      </c>
      <c r="C5503" s="1">
        <f>IF(C5502+1=Protocol!$V$21,0,C5502+1)</f>
        <v>5</v>
      </c>
      <c r="D5503" s="1">
        <f t="shared" si="187"/>
        <v>6</v>
      </c>
      <c r="E5503" s="1" t="str">
        <f>INDEX(Protocol[Mark],MATCH(C5503,Protocol[Step],0))</f>
        <v>4S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584010006</v>
      </c>
      <c r="H5503" s="134">
        <f>Systematic[[#This Row],[SampleVariableLabel]]+100*Systematic[[#This Row],[State]]</f>
        <v>584010506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584</v>
      </c>
      <c r="B5504" s="1">
        <f>IF(C5504=0,IF(B5503=Protocol!$V$20,1,B5503+1),B5503)</f>
        <v>1</v>
      </c>
      <c r="C5504" s="1">
        <f>IF(C5503+1=Protocol!$V$21,0,C5503+1)</f>
        <v>6</v>
      </c>
      <c r="D5504" s="1">
        <f t="shared" si="187"/>
        <v>1</v>
      </c>
      <c r="E5504" s="1" t="str">
        <f>INDEX(Protocol[Mark],MATCH(C5504,Protocol[Step],0))</f>
        <v>5U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584010001</v>
      </c>
      <c r="H5504" s="134">
        <f>Systematic[[#This Row],[SampleVariableLabel]]+100*Systematic[[#This Row],[State]]</f>
        <v>584010601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584</v>
      </c>
      <c r="B5505" s="1">
        <f>IF(C5505=0,IF(B5504=Protocol!$V$20,1,B5504+1),B5504)</f>
        <v>1</v>
      </c>
      <c r="C5505" s="1">
        <f>IF(C5504+1=Protocol!$V$21,0,C5504+1)</f>
        <v>7</v>
      </c>
      <c r="D5505" s="1">
        <f t="shared" si="187"/>
        <v>2</v>
      </c>
      <c r="E5505" s="1" t="str">
        <f>INDEX(Protocol[Mark],MATCH(C5505,Protocol[Step],0))</f>
        <v>6Rot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584010002</v>
      </c>
      <c r="H5505" s="134">
        <f>Systematic[[#This Row],[SampleVariableLabel]]+100*Systematic[[#This Row],[State]]</f>
        <v>584010702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585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1pfi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585010003</v>
      </c>
      <c r="H5506" s="134">
        <f>Systematic[[#This Row],[SampleVariableLabel]]+100*Systematic[[#This Row],[State]]</f>
        <v>585010003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585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1OctM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585010004</v>
      </c>
      <c r="H5507" s="134">
        <f>Systematic[[#This Row],[SampleVariableLabel]]+100*Systematic[[#This Row],[State]]</f>
        <v>585010104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585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2D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585010005</v>
      </c>
      <c r="H5508" s="134">
        <f>Systematic[[#This Row],[SampleVariableLabel]]+100*Systematic[[#This Row],[State]]</f>
        <v>585010205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585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2c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585010006</v>
      </c>
      <c r="H5509" s="134">
        <f>Systematic[[#This Row],[SampleVariableLabel]]+100*Systematic[[#This Row],[State]]</f>
        <v>585010306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585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3P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585010001</v>
      </c>
      <c r="H5510" s="134">
        <f>Systematic[[#This Row],[SampleVariableLabel]]+100*Systematic[[#This Row],[State]]</f>
        <v>585010401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585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4S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585010002</v>
      </c>
      <c r="H5511" s="134">
        <f>Systematic[[#This Row],[SampleVariableLabel]]+100*Systematic[[#This Row],[State]]</f>
        <v>585010502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585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5U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585010003</v>
      </c>
      <c r="H5512" s="134">
        <f>Systematic[[#This Row],[SampleVariableLabel]]+100*Systematic[[#This Row],[State]]</f>
        <v>585010603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585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6Rot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585010004</v>
      </c>
      <c r="H5513" s="134">
        <f>Systematic[[#This Row],[SampleVariableLabel]]+100*Systematic[[#This Row],[State]]</f>
        <v>585010704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586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586010005</v>
      </c>
      <c r="H5514" s="134">
        <f>Systematic[[#This Row],[SampleVariableLabel]]+100*Systematic[[#This Row],[State]]</f>
        <v>586010005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586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1OctM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586010006</v>
      </c>
      <c r="H5515" s="134">
        <f>Systematic[[#This Row],[SampleVariableLabel]]+100*Systematic[[#This Row],[State]]</f>
        <v>586010106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586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586010001</v>
      </c>
      <c r="H5516" s="134">
        <f>Systematic[[#This Row],[SampleVariableLabel]]+100*Systematic[[#This Row],[State]]</f>
        <v>586010201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586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586010002</v>
      </c>
      <c r="H5517" s="134">
        <f>Systematic[[#This Row],[SampleVariableLabel]]+100*Systematic[[#This Row],[State]]</f>
        <v>586010302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586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3P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586010003</v>
      </c>
      <c r="H5518" s="134">
        <f>Systematic[[#This Row],[SampleVariableLabel]]+100*Systematic[[#This Row],[State]]</f>
        <v>586010403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586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4S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586010004</v>
      </c>
      <c r="H5519" s="134">
        <f>Systematic[[#This Row],[SampleVariableLabel]]+100*Systematic[[#This Row],[State]]</f>
        <v>586010504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586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5U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586010005</v>
      </c>
      <c r="H5520" s="134">
        <f>Systematic[[#This Row],[SampleVariableLabel]]+100*Systematic[[#This Row],[State]]</f>
        <v>586010605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586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6Rot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586010006</v>
      </c>
      <c r="H5521" s="134">
        <f>Systematic[[#This Row],[SampleVariableLabel]]+100*Systematic[[#This Row],[State]]</f>
        <v>586010706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587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1pfi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587010001</v>
      </c>
      <c r="H5522" s="134">
        <f>Systematic[[#This Row],[SampleVariableLabel]]+100*Systematic[[#This Row],[State]]</f>
        <v>587010001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587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1OctM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587010002</v>
      </c>
      <c r="H5523" s="134">
        <f>Systematic[[#This Row],[SampleVariableLabel]]+100*Systematic[[#This Row],[State]]</f>
        <v>587010102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587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2D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587010003</v>
      </c>
      <c r="H5524" s="134">
        <f>Systematic[[#This Row],[SampleVariableLabel]]+100*Systematic[[#This Row],[State]]</f>
        <v>587010203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587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2c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587010004</v>
      </c>
      <c r="H5525" s="134">
        <f>Systematic[[#This Row],[SampleVariableLabel]]+100*Systematic[[#This Row],[State]]</f>
        <v>587010304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587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3P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587010005</v>
      </c>
      <c r="H5526" s="134">
        <f>Systematic[[#This Row],[SampleVariableLabel]]+100*Systematic[[#This Row],[State]]</f>
        <v>587010405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587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4S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587010006</v>
      </c>
      <c r="H5527" s="134">
        <f>Systematic[[#This Row],[SampleVariableLabel]]+100*Systematic[[#This Row],[State]]</f>
        <v>587010506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587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5U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587010001</v>
      </c>
      <c r="H5528" s="134">
        <f>Systematic[[#This Row],[SampleVariableLabel]]+100*Systematic[[#This Row],[State]]</f>
        <v>587010601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587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6Rot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587010002</v>
      </c>
      <c r="H5529" s="134">
        <f>Systematic[[#This Row],[SampleVariableLabel]]+100*Systematic[[#This Row],[State]]</f>
        <v>587010702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588</v>
      </c>
      <c r="B5530" s="1">
        <f>IF(C5530=0,IF(B5529=Protocol!$V$20,1,B5529+1),B5529)</f>
        <v>1</v>
      </c>
      <c r="C5530" s="1">
        <f>IF(C5529+1=Protocol!$V$21,0,C5529+1)</f>
        <v>0</v>
      </c>
      <c r="D5530" s="1">
        <f t="shared" si="189"/>
        <v>3</v>
      </c>
      <c r="E5530" s="1" t="str">
        <f>INDEX(Protocol[Mark],MATCH(C5530,Protocol[Step],0))</f>
        <v>1pfi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588010003</v>
      </c>
      <c r="H5530" s="134">
        <f>Systematic[[#This Row],[SampleVariableLabel]]+100*Systematic[[#This Row],[State]]</f>
        <v>588010003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588</v>
      </c>
      <c r="B5531" s="1">
        <f>IF(C5531=0,IF(B5530=Protocol!$V$20,1,B5530+1),B5530)</f>
        <v>1</v>
      </c>
      <c r="C5531" s="1">
        <f>IF(C5530+1=Protocol!$V$21,0,C5530+1)</f>
        <v>1</v>
      </c>
      <c r="D5531" s="1">
        <f t="shared" si="189"/>
        <v>4</v>
      </c>
      <c r="E5531" s="1" t="str">
        <f>INDEX(Protocol[Mark],MATCH(C5531,Protocol[Step],0))</f>
        <v>1OctM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588010004</v>
      </c>
      <c r="H5531" s="134">
        <f>Systematic[[#This Row],[SampleVariableLabel]]+100*Systematic[[#This Row],[State]]</f>
        <v>588010104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588</v>
      </c>
      <c r="B5532" s="1">
        <f>IF(C5532=0,IF(B5531=Protocol!$V$20,1,B5531+1),B5531)</f>
        <v>1</v>
      </c>
      <c r="C5532" s="1">
        <f>IF(C5531+1=Protocol!$V$21,0,C5531+1)</f>
        <v>2</v>
      </c>
      <c r="D5532" s="1">
        <f t="shared" si="189"/>
        <v>5</v>
      </c>
      <c r="E5532" s="1" t="str">
        <f>INDEX(Protocol[Mark],MATCH(C5532,Protocol[Step],0))</f>
        <v>2D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588010005</v>
      </c>
      <c r="H5532" s="134">
        <f>Systematic[[#This Row],[SampleVariableLabel]]+100*Systematic[[#This Row],[State]]</f>
        <v>588010205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588</v>
      </c>
      <c r="B5533" s="1">
        <f>IF(C5533=0,IF(B5532=Protocol!$V$20,1,B5532+1),B5532)</f>
        <v>1</v>
      </c>
      <c r="C5533" s="1">
        <f>IF(C5532+1=Protocol!$V$21,0,C5532+1)</f>
        <v>3</v>
      </c>
      <c r="D5533" s="1">
        <f t="shared" si="189"/>
        <v>6</v>
      </c>
      <c r="E5533" s="1" t="str">
        <f>INDEX(Protocol[Mark],MATCH(C5533,Protocol[Step],0))</f>
        <v>2c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588010006</v>
      </c>
      <c r="H5533" s="134">
        <f>Systematic[[#This Row],[SampleVariableLabel]]+100*Systematic[[#This Row],[State]]</f>
        <v>588010306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588</v>
      </c>
      <c r="B5534" s="1">
        <f>IF(C5534=0,IF(B5533=Protocol!$V$20,1,B5533+1),B5533)</f>
        <v>1</v>
      </c>
      <c r="C5534" s="1">
        <f>IF(C5533+1=Protocol!$V$21,0,C5533+1)</f>
        <v>4</v>
      </c>
      <c r="D5534" s="1">
        <f t="shared" si="189"/>
        <v>1</v>
      </c>
      <c r="E5534" s="1" t="str">
        <f>INDEX(Protocol[Mark],MATCH(C5534,Protocol[Step],0))</f>
        <v>3P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588010001</v>
      </c>
      <c r="H5534" s="134">
        <f>Systematic[[#This Row],[SampleVariableLabel]]+100*Systematic[[#This Row],[State]]</f>
        <v>588010401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588</v>
      </c>
      <c r="B5535" s="1">
        <f>IF(C5535=0,IF(B5534=Protocol!$V$20,1,B5534+1),B5534)</f>
        <v>1</v>
      </c>
      <c r="C5535" s="1">
        <f>IF(C5534+1=Protocol!$V$21,0,C5534+1)</f>
        <v>5</v>
      </c>
      <c r="D5535" s="1">
        <f t="shared" si="189"/>
        <v>2</v>
      </c>
      <c r="E5535" s="1" t="str">
        <f>INDEX(Protocol[Mark],MATCH(C5535,Protocol[Step],0))</f>
        <v>4S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588010002</v>
      </c>
      <c r="H5535" s="134">
        <f>Systematic[[#This Row],[SampleVariableLabel]]+100*Systematic[[#This Row],[State]]</f>
        <v>588010502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588</v>
      </c>
      <c r="B5536" s="1">
        <f>IF(C5536=0,IF(B5535=Protocol!$V$20,1,B5535+1),B5535)</f>
        <v>1</v>
      </c>
      <c r="C5536" s="1">
        <f>IF(C5535+1=Protocol!$V$21,0,C5535+1)</f>
        <v>6</v>
      </c>
      <c r="D5536" s="1">
        <f t="shared" si="189"/>
        <v>3</v>
      </c>
      <c r="E5536" s="1" t="str">
        <f>INDEX(Protocol[Mark],MATCH(C5536,Protocol[Step],0))</f>
        <v>5U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588010003</v>
      </c>
      <c r="H5536" s="134">
        <f>Systematic[[#This Row],[SampleVariableLabel]]+100*Systematic[[#This Row],[State]]</f>
        <v>588010603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588</v>
      </c>
      <c r="B5537" s="1">
        <f>IF(C5537=0,IF(B5536=Protocol!$V$20,1,B5536+1),B5536)</f>
        <v>1</v>
      </c>
      <c r="C5537" s="1">
        <f>IF(C5536+1=Protocol!$V$21,0,C5536+1)</f>
        <v>7</v>
      </c>
      <c r="D5537" s="1">
        <f t="shared" si="189"/>
        <v>4</v>
      </c>
      <c r="E5537" s="1" t="str">
        <f>INDEX(Protocol[Mark],MATCH(C5537,Protocol[Step],0))</f>
        <v>6Rot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588010004</v>
      </c>
      <c r="H5537" s="134">
        <f>Systematic[[#This Row],[SampleVariableLabel]]+100*Systematic[[#This Row],[State]]</f>
        <v>588010704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589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1pfi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589010005</v>
      </c>
      <c r="H5538" s="134">
        <f>Systematic[[#This Row],[SampleVariableLabel]]+100*Systematic[[#This Row],[State]]</f>
        <v>589010005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589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1OctM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589010006</v>
      </c>
      <c r="H5539" s="134">
        <f>Systematic[[#This Row],[SampleVariableLabel]]+100*Systematic[[#This Row],[State]]</f>
        <v>589010106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589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2D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589010001</v>
      </c>
      <c r="H5540" s="134">
        <f>Systematic[[#This Row],[SampleVariableLabel]]+100*Systematic[[#This Row],[State]]</f>
        <v>589010201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589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2c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589010002</v>
      </c>
      <c r="H5541" s="134">
        <f>Systematic[[#This Row],[SampleVariableLabel]]+100*Systematic[[#This Row],[State]]</f>
        <v>589010302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589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3P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589010003</v>
      </c>
      <c r="H5542" s="134">
        <f>Systematic[[#This Row],[SampleVariableLabel]]+100*Systematic[[#This Row],[State]]</f>
        <v>589010403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589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4S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589010004</v>
      </c>
      <c r="H5543" s="134">
        <f>Systematic[[#This Row],[SampleVariableLabel]]+100*Systematic[[#This Row],[State]]</f>
        <v>589010504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589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5U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589010005</v>
      </c>
      <c r="H5544" s="134">
        <f>Systematic[[#This Row],[SampleVariableLabel]]+100*Systematic[[#This Row],[State]]</f>
        <v>589010605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589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6Rot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589010006</v>
      </c>
      <c r="H5545" s="134">
        <f>Systematic[[#This Row],[SampleVariableLabel]]+100*Systematic[[#This Row],[State]]</f>
        <v>589010706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590</v>
      </c>
      <c r="B5546" s="1">
        <f>IF(C5546=0,IF(B5545=Protocol!$V$20,1,B5545+1),B5545)</f>
        <v>1</v>
      </c>
      <c r="C5546" s="1">
        <f>IF(C5545+1=Protocol!$V$21,0,C5545+1)</f>
        <v>0</v>
      </c>
      <c r="D5546" s="1">
        <f t="shared" si="189"/>
        <v>1</v>
      </c>
      <c r="E5546" s="1" t="str">
        <f>INDEX(Protocol[Mark],MATCH(C5546,Protocol[Step],0))</f>
        <v>1pfi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590010001</v>
      </c>
      <c r="H5546" s="134">
        <f>Systematic[[#This Row],[SampleVariableLabel]]+100*Systematic[[#This Row],[State]]</f>
        <v>590010001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590</v>
      </c>
      <c r="B5547" s="1">
        <f>IF(C5547=0,IF(B5546=Protocol!$V$20,1,B5546+1),B5546)</f>
        <v>1</v>
      </c>
      <c r="C5547" s="1">
        <f>IF(C5546+1=Protocol!$V$21,0,C5546+1)</f>
        <v>1</v>
      </c>
      <c r="D5547" s="1">
        <f t="shared" si="189"/>
        <v>2</v>
      </c>
      <c r="E5547" s="1" t="str">
        <f>INDEX(Protocol[Mark],MATCH(C5547,Protocol[Step],0))</f>
        <v>1OctM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590010002</v>
      </c>
      <c r="H5547" s="134">
        <f>Systematic[[#This Row],[SampleVariableLabel]]+100*Systematic[[#This Row],[State]]</f>
        <v>590010102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590</v>
      </c>
      <c r="B5548" s="1">
        <f>IF(C5548=0,IF(B5547=Protocol!$V$20,1,B5547+1),B5547)</f>
        <v>1</v>
      </c>
      <c r="C5548" s="1">
        <f>IF(C5547+1=Protocol!$V$21,0,C5547+1)</f>
        <v>2</v>
      </c>
      <c r="D5548" s="1">
        <f t="shared" si="189"/>
        <v>3</v>
      </c>
      <c r="E5548" s="1" t="str">
        <f>INDEX(Protocol[Mark],MATCH(C5548,Protocol[Step],0))</f>
        <v>2D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590010003</v>
      </c>
      <c r="H5548" s="134">
        <f>Systematic[[#This Row],[SampleVariableLabel]]+100*Systematic[[#This Row],[State]]</f>
        <v>590010203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590</v>
      </c>
      <c r="B5549" s="1">
        <f>IF(C5549=0,IF(B5548=Protocol!$V$20,1,B5548+1),B5548)</f>
        <v>1</v>
      </c>
      <c r="C5549" s="1">
        <f>IF(C5548+1=Protocol!$V$21,0,C5548+1)</f>
        <v>3</v>
      </c>
      <c r="D5549" s="1">
        <f t="shared" si="189"/>
        <v>4</v>
      </c>
      <c r="E5549" s="1" t="str">
        <f>INDEX(Protocol[Mark],MATCH(C5549,Protocol[Step],0))</f>
        <v>2c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590010004</v>
      </c>
      <c r="H5549" s="134">
        <f>Systematic[[#This Row],[SampleVariableLabel]]+100*Systematic[[#This Row],[State]]</f>
        <v>590010304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590</v>
      </c>
      <c r="B5550" s="1">
        <f>IF(C5550=0,IF(B5549=Protocol!$V$20,1,B5549+1),B5549)</f>
        <v>1</v>
      </c>
      <c r="C5550" s="1">
        <f>IF(C5549+1=Protocol!$V$21,0,C5549+1)</f>
        <v>4</v>
      </c>
      <c r="D5550" s="1">
        <f t="shared" si="189"/>
        <v>5</v>
      </c>
      <c r="E5550" s="1" t="str">
        <f>INDEX(Protocol[Mark],MATCH(C5550,Protocol[Step],0))</f>
        <v>3P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590010005</v>
      </c>
      <c r="H5550" s="134">
        <f>Systematic[[#This Row],[SampleVariableLabel]]+100*Systematic[[#This Row],[State]]</f>
        <v>590010405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590</v>
      </c>
      <c r="B5551" s="1">
        <f>IF(C5551=0,IF(B5550=Protocol!$V$20,1,B5550+1),B5550)</f>
        <v>1</v>
      </c>
      <c r="C5551" s="1">
        <f>IF(C5550+1=Protocol!$V$21,0,C5550+1)</f>
        <v>5</v>
      </c>
      <c r="D5551" s="1">
        <f t="shared" si="189"/>
        <v>6</v>
      </c>
      <c r="E5551" s="1" t="str">
        <f>INDEX(Protocol[Mark],MATCH(C5551,Protocol[Step],0))</f>
        <v>4S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590010006</v>
      </c>
      <c r="H5551" s="134">
        <f>Systematic[[#This Row],[SampleVariableLabel]]+100*Systematic[[#This Row],[State]]</f>
        <v>590010506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590</v>
      </c>
      <c r="B5552" s="1">
        <f>IF(C5552=0,IF(B5551=Protocol!$V$20,1,B5551+1),B5551)</f>
        <v>1</v>
      </c>
      <c r="C5552" s="1">
        <f>IF(C5551+1=Protocol!$V$21,0,C5551+1)</f>
        <v>6</v>
      </c>
      <c r="D5552" s="1">
        <f t="shared" si="189"/>
        <v>1</v>
      </c>
      <c r="E5552" s="1" t="str">
        <f>INDEX(Protocol[Mark],MATCH(C5552,Protocol[Step],0))</f>
        <v>5U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590010001</v>
      </c>
      <c r="H5552" s="134">
        <f>Systematic[[#This Row],[SampleVariableLabel]]+100*Systematic[[#This Row],[State]]</f>
        <v>590010601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590</v>
      </c>
      <c r="B5553" s="1">
        <f>IF(C5553=0,IF(B5552=Protocol!$V$20,1,B5552+1),B5552)</f>
        <v>1</v>
      </c>
      <c r="C5553" s="1">
        <f>IF(C5552+1=Protocol!$V$21,0,C5552+1)</f>
        <v>7</v>
      </c>
      <c r="D5553" s="1">
        <f t="shared" si="189"/>
        <v>2</v>
      </c>
      <c r="E5553" s="1" t="str">
        <f>INDEX(Protocol[Mark],MATCH(C5553,Protocol[Step],0))</f>
        <v>6Rot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590010002</v>
      </c>
      <c r="H5553" s="134">
        <f>Systematic[[#This Row],[SampleVariableLabel]]+100*Systematic[[#This Row],[State]]</f>
        <v>590010702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591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1pfi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591010003</v>
      </c>
      <c r="H5554" s="134">
        <f>Systematic[[#This Row],[SampleVariableLabel]]+100*Systematic[[#This Row],[State]]</f>
        <v>591010003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591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1OctM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591010004</v>
      </c>
      <c r="H5555" s="134">
        <f>Systematic[[#This Row],[SampleVariableLabel]]+100*Systematic[[#This Row],[State]]</f>
        <v>591010104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591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2D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591010005</v>
      </c>
      <c r="H5556" s="134">
        <f>Systematic[[#This Row],[SampleVariableLabel]]+100*Systematic[[#This Row],[State]]</f>
        <v>591010205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591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2c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591010006</v>
      </c>
      <c r="H5557" s="134">
        <f>Systematic[[#This Row],[SampleVariableLabel]]+100*Systematic[[#This Row],[State]]</f>
        <v>591010306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591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3P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591010001</v>
      </c>
      <c r="H5558" s="134">
        <f>Systematic[[#This Row],[SampleVariableLabel]]+100*Systematic[[#This Row],[State]]</f>
        <v>591010401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591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4S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591010002</v>
      </c>
      <c r="H5559" s="134">
        <f>Systematic[[#This Row],[SampleVariableLabel]]+100*Systematic[[#This Row],[State]]</f>
        <v>591010502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591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5U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591010003</v>
      </c>
      <c r="H5560" s="134">
        <f>Systematic[[#This Row],[SampleVariableLabel]]+100*Systematic[[#This Row],[State]]</f>
        <v>591010603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591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6Rot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591010004</v>
      </c>
      <c r="H5561" s="134">
        <f>Systematic[[#This Row],[SampleVariableLabel]]+100*Systematic[[#This Row],[State]]</f>
        <v>591010704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592</v>
      </c>
      <c r="B5562" s="1">
        <f>IF(C5562=0,IF(B5561=Protocol!$V$20,1,B5561+1),B5561)</f>
        <v>1</v>
      </c>
      <c r="C5562" s="1">
        <f>IF(C5561+1=Protocol!$V$21,0,C5561+1)</f>
        <v>0</v>
      </c>
      <c r="D5562" s="1">
        <f t="shared" si="189"/>
        <v>5</v>
      </c>
      <c r="E5562" s="1" t="str">
        <f>INDEX(Protocol[Mark],MATCH(C5562,Protocol[Step],0))</f>
        <v>1pfi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592010005</v>
      </c>
      <c r="H5562" s="134">
        <f>Systematic[[#This Row],[SampleVariableLabel]]+100*Systematic[[#This Row],[State]]</f>
        <v>592010005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592</v>
      </c>
      <c r="B5563" s="1">
        <f>IF(C5563=0,IF(B5562=Protocol!$V$20,1,B5562+1),B5562)</f>
        <v>1</v>
      </c>
      <c r="C5563" s="1">
        <f>IF(C5562+1=Protocol!$V$21,0,C5562+1)</f>
        <v>1</v>
      </c>
      <c r="D5563" s="1">
        <f t="shared" si="189"/>
        <v>6</v>
      </c>
      <c r="E5563" s="1" t="str">
        <f>INDEX(Protocol[Mark],MATCH(C5563,Protocol[Step],0))</f>
        <v>1OctM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592010006</v>
      </c>
      <c r="H5563" s="134">
        <f>Systematic[[#This Row],[SampleVariableLabel]]+100*Systematic[[#This Row],[State]]</f>
        <v>592010106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592</v>
      </c>
      <c r="B5564" s="1">
        <f>IF(C5564=0,IF(B5563=Protocol!$V$20,1,B5563+1),B5563)</f>
        <v>1</v>
      </c>
      <c r="C5564" s="1">
        <f>IF(C5563+1=Protocol!$V$21,0,C5563+1)</f>
        <v>2</v>
      </c>
      <c r="D5564" s="1">
        <f t="shared" si="189"/>
        <v>1</v>
      </c>
      <c r="E5564" s="1" t="str">
        <f>INDEX(Protocol[Mark],MATCH(C5564,Protocol[Step],0))</f>
        <v>2D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592010001</v>
      </c>
      <c r="H5564" s="134">
        <f>Systematic[[#This Row],[SampleVariableLabel]]+100*Systematic[[#This Row],[State]]</f>
        <v>592010201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592</v>
      </c>
      <c r="B5565" s="1">
        <f>IF(C5565=0,IF(B5564=Protocol!$V$20,1,B5564+1),B5564)</f>
        <v>1</v>
      </c>
      <c r="C5565" s="1">
        <f>IF(C5564+1=Protocol!$V$21,0,C5564+1)</f>
        <v>3</v>
      </c>
      <c r="D5565" s="1">
        <f t="shared" si="189"/>
        <v>2</v>
      </c>
      <c r="E5565" s="1" t="str">
        <f>INDEX(Protocol[Mark],MATCH(C5565,Protocol[Step],0))</f>
        <v>2c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592010002</v>
      </c>
      <c r="H5565" s="134">
        <f>Systematic[[#This Row],[SampleVariableLabel]]+100*Systematic[[#This Row],[State]]</f>
        <v>592010302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592</v>
      </c>
      <c r="B5566" s="1">
        <f>IF(C5566=0,IF(B5565=Protocol!$V$20,1,B5565+1),B5565)</f>
        <v>1</v>
      </c>
      <c r="C5566" s="1">
        <f>IF(C5565+1=Protocol!$V$21,0,C5565+1)</f>
        <v>4</v>
      </c>
      <c r="D5566" s="1">
        <f t="shared" si="189"/>
        <v>3</v>
      </c>
      <c r="E5566" s="1" t="str">
        <f>INDEX(Protocol[Mark],MATCH(C5566,Protocol[Step],0))</f>
        <v>3P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592010003</v>
      </c>
      <c r="H5566" s="134">
        <f>Systematic[[#This Row],[SampleVariableLabel]]+100*Systematic[[#This Row],[State]]</f>
        <v>592010403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592</v>
      </c>
      <c r="B5567" s="1">
        <f>IF(C5567=0,IF(B5566=Protocol!$V$20,1,B5566+1),B5566)</f>
        <v>1</v>
      </c>
      <c r="C5567" s="1">
        <f>IF(C5566+1=Protocol!$V$21,0,C5566+1)</f>
        <v>5</v>
      </c>
      <c r="D5567" s="1">
        <f t="shared" si="189"/>
        <v>4</v>
      </c>
      <c r="E5567" s="1" t="str">
        <f>INDEX(Protocol[Mark],MATCH(C5567,Protocol[Step],0))</f>
        <v>4S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592010004</v>
      </c>
      <c r="H5567" s="134">
        <f>Systematic[[#This Row],[SampleVariableLabel]]+100*Systematic[[#This Row],[State]]</f>
        <v>592010504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592</v>
      </c>
      <c r="B5568" s="1">
        <f>IF(C5568=0,IF(B5567=Protocol!$V$20,1,B5567+1),B5567)</f>
        <v>1</v>
      </c>
      <c r="C5568" s="1">
        <f>IF(C5567+1=Protocol!$V$21,0,C5567+1)</f>
        <v>6</v>
      </c>
      <c r="D5568" s="1">
        <f t="shared" si="189"/>
        <v>5</v>
      </c>
      <c r="E5568" s="1" t="str">
        <f>INDEX(Protocol[Mark],MATCH(C5568,Protocol[Step],0))</f>
        <v>5U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592010005</v>
      </c>
      <c r="H5568" s="134">
        <f>Systematic[[#This Row],[SampleVariableLabel]]+100*Systematic[[#This Row],[State]]</f>
        <v>592010605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592</v>
      </c>
      <c r="B5569" s="1">
        <f>IF(C5569=0,IF(B5568=Protocol!$V$20,1,B5568+1),B5568)</f>
        <v>1</v>
      </c>
      <c r="C5569" s="1">
        <f>IF(C5568+1=Protocol!$V$21,0,C5568+1)</f>
        <v>7</v>
      </c>
      <c r="D5569" s="1">
        <f t="shared" si="189"/>
        <v>6</v>
      </c>
      <c r="E5569" s="1" t="str">
        <f>INDEX(Protocol[Mark],MATCH(C5569,Protocol[Step],0))</f>
        <v>6Rot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592010006</v>
      </c>
      <c r="H5569" s="134">
        <f>Systematic[[#This Row],[SampleVariableLabel]]+100*Systematic[[#This Row],[State]]</f>
        <v>592010706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593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1pfi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593010001</v>
      </c>
      <c r="H5570" s="134">
        <f>Systematic[[#This Row],[SampleVariableLabel]]+100*Systematic[[#This Row],[State]]</f>
        <v>593010001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593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1OctM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593010002</v>
      </c>
      <c r="H5571" s="134">
        <f>Systematic[[#This Row],[SampleVariableLabel]]+100*Systematic[[#This Row],[State]]</f>
        <v>593010102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593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2D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593010003</v>
      </c>
      <c r="H5572" s="134">
        <f>Systematic[[#This Row],[SampleVariableLabel]]+100*Systematic[[#This Row],[State]]</f>
        <v>593010203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593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2c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593010004</v>
      </c>
      <c r="H5573" s="134">
        <f>Systematic[[#This Row],[SampleVariableLabel]]+100*Systematic[[#This Row],[State]]</f>
        <v>593010304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593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3P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593010005</v>
      </c>
      <c r="H5574" s="134">
        <f>Systematic[[#This Row],[SampleVariableLabel]]+100*Systematic[[#This Row],[State]]</f>
        <v>593010405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593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4S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593010006</v>
      </c>
      <c r="H5575" s="134">
        <f>Systematic[[#This Row],[SampleVariableLabel]]+100*Systematic[[#This Row],[State]]</f>
        <v>593010506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593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5U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593010001</v>
      </c>
      <c r="H5576" s="134">
        <f>Systematic[[#This Row],[SampleVariableLabel]]+100*Systematic[[#This Row],[State]]</f>
        <v>593010601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593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6Rot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593010002</v>
      </c>
      <c r="H5577" s="134">
        <f>Systematic[[#This Row],[SampleVariableLabel]]+100*Systematic[[#This Row],[State]]</f>
        <v>593010702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594</v>
      </c>
      <c r="B5578" s="1">
        <f>IF(C5578=0,IF(B5577=Protocol!$V$20,1,B5577+1),B5577)</f>
        <v>1</v>
      </c>
      <c r="C5578" s="1">
        <f>IF(C5577+1=Protocol!$V$21,0,C5577+1)</f>
        <v>0</v>
      </c>
      <c r="D5578" s="1">
        <f t="shared" si="191"/>
        <v>3</v>
      </c>
      <c r="E5578" s="1" t="str">
        <f>INDEX(Protocol[Mark],MATCH(C5578,Protocol[Step],0))</f>
        <v>1pfi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594010003</v>
      </c>
      <c r="H5578" s="134">
        <f>Systematic[[#This Row],[SampleVariableLabel]]+100*Systematic[[#This Row],[State]]</f>
        <v>594010003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594</v>
      </c>
      <c r="B5579" s="1">
        <f>IF(C5579=0,IF(B5578=Protocol!$V$20,1,B5578+1),B5578)</f>
        <v>1</v>
      </c>
      <c r="C5579" s="1">
        <f>IF(C5578+1=Protocol!$V$21,0,C5578+1)</f>
        <v>1</v>
      </c>
      <c r="D5579" s="1">
        <f t="shared" si="191"/>
        <v>4</v>
      </c>
      <c r="E5579" s="1" t="str">
        <f>INDEX(Protocol[Mark],MATCH(C5579,Protocol[Step],0))</f>
        <v>1OctM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594010004</v>
      </c>
      <c r="H5579" s="134">
        <f>Systematic[[#This Row],[SampleVariableLabel]]+100*Systematic[[#This Row],[State]]</f>
        <v>594010104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594</v>
      </c>
      <c r="B5580" s="1">
        <f>IF(C5580=0,IF(B5579=Protocol!$V$20,1,B5579+1),B5579)</f>
        <v>1</v>
      </c>
      <c r="C5580" s="1">
        <f>IF(C5579+1=Protocol!$V$21,0,C5579+1)</f>
        <v>2</v>
      </c>
      <c r="D5580" s="1">
        <f t="shared" si="191"/>
        <v>5</v>
      </c>
      <c r="E5580" s="1" t="str">
        <f>INDEX(Protocol[Mark],MATCH(C5580,Protocol[Step],0))</f>
        <v>2D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594010005</v>
      </c>
      <c r="H5580" s="134">
        <f>Systematic[[#This Row],[SampleVariableLabel]]+100*Systematic[[#This Row],[State]]</f>
        <v>594010205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594</v>
      </c>
      <c r="B5581" s="1">
        <f>IF(C5581=0,IF(B5580=Protocol!$V$20,1,B5580+1),B5580)</f>
        <v>1</v>
      </c>
      <c r="C5581" s="1">
        <f>IF(C5580+1=Protocol!$V$21,0,C5580+1)</f>
        <v>3</v>
      </c>
      <c r="D5581" s="1">
        <f t="shared" si="191"/>
        <v>6</v>
      </c>
      <c r="E5581" s="1" t="str">
        <f>INDEX(Protocol[Mark],MATCH(C5581,Protocol[Step],0))</f>
        <v>2c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594010006</v>
      </c>
      <c r="H5581" s="134">
        <f>Systematic[[#This Row],[SampleVariableLabel]]+100*Systematic[[#This Row],[State]]</f>
        <v>594010306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594</v>
      </c>
      <c r="B5582" s="1">
        <f>IF(C5582=0,IF(B5581=Protocol!$V$20,1,B5581+1),B5581)</f>
        <v>1</v>
      </c>
      <c r="C5582" s="1">
        <f>IF(C5581+1=Protocol!$V$21,0,C5581+1)</f>
        <v>4</v>
      </c>
      <c r="D5582" s="1">
        <f t="shared" si="191"/>
        <v>1</v>
      </c>
      <c r="E5582" s="1" t="str">
        <f>INDEX(Protocol[Mark],MATCH(C5582,Protocol[Step],0))</f>
        <v>3P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594010001</v>
      </c>
      <c r="H5582" s="134">
        <f>Systematic[[#This Row],[SampleVariableLabel]]+100*Systematic[[#This Row],[State]]</f>
        <v>594010401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594</v>
      </c>
      <c r="B5583" s="1">
        <f>IF(C5583=0,IF(B5582=Protocol!$V$20,1,B5582+1),B5582)</f>
        <v>1</v>
      </c>
      <c r="C5583" s="1">
        <f>IF(C5582+1=Protocol!$V$21,0,C5582+1)</f>
        <v>5</v>
      </c>
      <c r="D5583" s="1">
        <f t="shared" si="191"/>
        <v>2</v>
      </c>
      <c r="E5583" s="1" t="str">
        <f>INDEX(Protocol[Mark],MATCH(C5583,Protocol[Step],0))</f>
        <v>4S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594010002</v>
      </c>
      <c r="H5583" s="134">
        <f>Systematic[[#This Row],[SampleVariableLabel]]+100*Systematic[[#This Row],[State]]</f>
        <v>594010502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594</v>
      </c>
      <c r="B5584" s="1">
        <f>IF(C5584=0,IF(B5583=Protocol!$V$20,1,B5583+1),B5583)</f>
        <v>1</v>
      </c>
      <c r="C5584" s="1">
        <f>IF(C5583+1=Protocol!$V$21,0,C5583+1)</f>
        <v>6</v>
      </c>
      <c r="D5584" s="1">
        <f t="shared" si="191"/>
        <v>3</v>
      </c>
      <c r="E5584" s="1" t="str">
        <f>INDEX(Protocol[Mark],MATCH(C5584,Protocol[Step],0))</f>
        <v>5U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594010003</v>
      </c>
      <c r="H5584" s="134">
        <f>Systematic[[#This Row],[SampleVariableLabel]]+100*Systematic[[#This Row],[State]]</f>
        <v>594010603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594</v>
      </c>
      <c r="B5585" s="1">
        <f>IF(C5585=0,IF(B5584=Protocol!$V$20,1,B5584+1),B5584)</f>
        <v>1</v>
      </c>
      <c r="C5585" s="1">
        <f>IF(C5584+1=Protocol!$V$21,0,C5584+1)</f>
        <v>7</v>
      </c>
      <c r="D5585" s="1">
        <f t="shared" si="191"/>
        <v>4</v>
      </c>
      <c r="E5585" s="1" t="str">
        <f>INDEX(Protocol[Mark],MATCH(C5585,Protocol[Step],0))</f>
        <v>6Rot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594010004</v>
      </c>
      <c r="H5585" s="134">
        <f>Systematic[[#This Row],[SampleVariableLabel]]+100*Systematic[[#This Row],[State]]</f>
        <v>594010704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595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1pfi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595010005</v>
      </c>
      <c r="H5586" s="134">
        <f>Systematic[[#This Row],[SampleVariableLabel]]+100*Systematic[[#This Row],[State]]</f>
        <v>595010005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595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1OctM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595010006</v>
      </c>
      <c r="H5587" s="134">
        <f>Systematic[[#This Row],[SampleVariableLabel]]+100*Systematic[[#This Row],[State]]</f>
        <v>595010106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595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595010001</v>
      </c>
      <c r="H5588" s="134">
        <f>Systematic[[#This Row],[SampleVariableLabel]]+100*Systematic[[#This Row],[State]]</f>
        <v>595010201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595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2c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595010002</v>
      </c>
      <c r="H5589" s="134">
        <f>Systematic[[#This Row],[SampleVariableLabel]]+100*Systematic[[#This Row],[State]]</f>
        <v>595010302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595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595010003</v>
      </c>
      <c r="H5590" s="134">
        <f>Systematic[[#This Row],[SampleVariableLabel]]+100*Systematic[[#This Row],[State]]</f>
        <v>595010403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595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4S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595010004</v>
      </c>
      <c r="H5591" s="134">
        <f>Systematic[[#This Row],[SampleVariableLabel]]+100*Systematic[[#This Row],[State]]</f>
        <v>595010504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595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5U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595010005</v>
      </c>
      <c r="H5592" s="134">
        <f>Systematic[[#This Row],[SampleVariableLabel]]+100*Systematic[[#This Row],[State]]</f>
        <v>595010605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595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6Rot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595010006</v>
      </c>
      <c r="H5593" s="134">
        <f>Systematic[[#This Row],[SampleVariableLabel]]+100*Systematic[[#This Row],[State]]</f>
        <v>595010706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596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1pfi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596010001</v>
      </c>
      <c r="H5594" s="134">
        <f>Systematic[[#This Row],[SampleVariableLabel]]+100*Systematic[[#This Row],[State]]</f>
        <v>596010001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596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1OctM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596010002</v>
      </c>
      <c r="H5595" s="134">
        <f>Systematic[[#This Row],[SampleVariableLabel]]+100*Systematic[[#This Row],[State]]</f>
        <v>596010102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596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2D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596010003</v>
      </c>
      <c r="H5596" s="134">
        <f>Systematic[[#This Row],[SampleVariableLabel]]+100*Systematic[[#This Row],[State]]</f>
        <v>596010203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596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2c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596010004</v>
      </c>
      <c r="H5597" s="134">
        <f>Systematic[[#This Row],[SampleVariableLabel]]+100*Systematic[[#This Row],[State]]</f>
        <v>596010304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596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3P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596010005</v>
      </c>
      <c r="H5598" s="134">
        <f>Systematic[[#This Row],[SampleVariableLabel]]+100*Systematic[[#This Row],[State]]</f>
        <v>596010405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596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4S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596010006</v>
      </c>
      <c r="H5599" s="134">
        <f>Systematic[[#This Row],[SampleVariableLabel]]+100*Systematic[[#This Row],[State]]</f>
        <v>596010506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596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5U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596010001</v>
      </c>
      <c r="H5600" s="134">
        <f>Systematic[[#This Row],[SampleVariableLabel]]+100*Systematic[[#This Row],[State]]</f>
        <v>596010601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596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6Rot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596010002</v>
      </c>
      <c r="H5601" s="134">
        <f>Systematic[[#This Row],[SampleVariableLabel]]+100*Systematic[[#This Row],[State]]</f>
        <v>596010702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597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1pfi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597010003</v>
      </c>
      <c r="H5602" s="134">
        <f>Systematic[[#This Row],[SampleVariableLabel]]+100*Systematic[[#This Row],[State]]</f>
        <v>597010003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597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1OctM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597010004</v>
      </c>
      <c r="H5603" s="134">
        <f>Systematic[[#This Row],[SampleVariableLabel]]+100*Systematic[[#This Row],[State]]</f>
        <v>597010104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597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2D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597010005</v>
      </c>
      <c r="H5604" s="134">
        <f>Systematic[[#This Row],[SampleVariableLabel]]+100*Systematic[[#This Row],[State]]</f>
        <v>597010205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597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2c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597010006</v>
      </c>
      <c r="H5605" s="134">
        <f>Systematic[[#This Row],[SampleVariableLabel]]+100*Systematic[[#This Row],[State]]</f>
        <v>597010306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597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3P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597010001</v>
      </c>
      <c r="H5606" s="134">
        <f>Systematic[[#This Row],[SampleVariableLabel]]+100*Systematic[[#This Row],[State]]</f>
        <v>597010401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597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4S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597010002</v>
      </c>
      <c r="H5607" s="134">
        <f>Systematic[[#This Row],[SampleVariableLabel]]+100*Systematic[[#This Row],[State]]</f>
        <v>597010502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597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5U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597010003</v>
      </c>
      <c r="H5608" s="134">
        <f>Systematic[[#This Row],[SampleVariableLabel]]+100*Systematic[[#This Row],[State]]</f>
        <v>597010603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597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6Rot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597010004</v>
      </c>
      <c r="H5609" s="134">
        <f>Systematic[[#This Row],[SampleVariableLabel]]+100*Systematic[[#This Row],[State]]</f>
        <v>597010704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598</v>
      </c>
      <c r="B5610" s="1">
        <f>IF(C5610=0,IF(B5609=Protocol!$V$20,1,B5609+1),B5609)</f>
        <v>1</v>
      </c>
      <c r="C5610" s="1">
        <f>IF(C5609+1=Protocol!$V$21,0,C5609+1)</f>
        <v>0</v>
      </c>
      <c r="D5610" s="1">
        <f t="shared" si="191"/>
        <v>5</v>
      </c>
      <c r="E5610" s="1" t="str">
        <f>INDEX(Protocol[Mark],MATCH(C5610,Protocol[Step],0))</f>
        <v>1pfi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598010005</v>
      </c>
      <c r="H5610" s="134">
        <f>Systematic[[#This Row],[SampleVariableLabel]]+100*Systematic[[#This Row],[State]]</f>
        <v>598010005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598</v>
      </c>
      <c r="B5611" s="1">
        <f>IF(C5611=0,IF(B5610=Protocol!$V$20,1,B5610+1),B5610)</f>
        <v>1</v>
      </c>
      <c r="C5611" s="1">
        <f>IF(C5610+1=Protocol!$V$21,0,C5610+1)</f>
        <v>1</v>
      </c>
      <c r="D5611" s="1">
        <f t="shared" si="191"/>
        <v>6</v>
      </c>
      <c r="E5611" s="1" t="str">
        <f>INDEX(Protocol[Mark],MATCH(C5611,Protocol[Step],0))</f>
        <v>1OctM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598010006</v>
      </c>
      <c r="H5611" s="134">
        <f>Systematic[[#This Row],[SampleVariableLabel]]+100*Systematic[[#This Row],[State]]</f>
        <v>598010106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598</v>
      </c>
      <c r="B5612" s="1">
        <f>IF(C5612=0,IF(B5611=Protocol!$V$20,1,B5611+1),B5611)</f>
        <v>1</v>
      </c>
      <c r="C5612" s="1">
        <f>IF(C5611+1=Protocol!$V$21,0,C5611+1)</f>
        <v>2</v>
      </c>
      <c r="D5612" s="1">
        <f t="shared" si="191"/>
        <v>1</v>
      </c>
      <c r="E5612" s="1" t="str">
        <f>INDEX(Protocol[Mark],MATCH(C5612,Protocol[Step],0))</f>
        <v>2D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598010001</v>
      </c>
      <c r="H5612" s="134">
        <f>Systematic[[#This Row],[SampleVariableLabel]]+100*Systematic[[#This Row],[State]]</f>
        <v>598010201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598</v>
      </c>
      <c r="B5613" s="1">
        <f>IF(C5613=0,IF(B5612=Protocol!$V$20,1,B5612+1),B5612)</f>
        <v>1</v>
      </c>
      <c r="C5613" s="1">
        <f>IF(C5612+1=Protocol!$V$21,0,C5612+1)</f>
        <v>3</v>
      </c>
      <c r="D5613" s="1">
        <f t="shared" si="191"/>
        <v>2</v>
      </c>
      <c r="E5613" s="1" t="str">
        <f>INDEX(Protocol[Mark],MATCH(C5613,Protocol[Step],0))</f>
        <v>2c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598010002</v>
      </c>
      <c r="H5613" s="134">
        <f>Systematic[[#This Row],[SampleVariableLabel]]+100*Systematic[[#This Row],[State]]</f>
        <v>598010302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598</v>
      </c>
      <c r="B5614" s="1">
        <f>IF(C5614=0,IF(B5613=Protocol!$V$20,1,B5613+1),B5613)</f>
        <v>1</v>
      </c>
      <c r="C5614" s="1">
        <f>IF(C5613+1=Protocol!$V$21,0,C5613+1)</f>
        <v>4</v>
      </c>
      <c r="D5614" s="1">
        <f t="shared" si="191"/>
        <v>3</v>
      </c>
      <c r="E5614" s="1" t="str">
        <f>INDEX(Protocol[Mark],MATCH(C5614,Protocol[Step],0))</f>
        <v>3P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598010003</v>
      </c>
      <c r="H5614" s="134">
        <f>Systematic[[#This Row],[SampleVariableLabel]]+100*Systematic[[#This Row],[State]]</f>
        <v>598010403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598</v>
      </c>
      <c r="B5615" s="1">
        <f>IF(C5615=0,IF(B5614=Protocol!$V$20,1,B5614+1),B5614)</f>
        <v>1</v>
      </c>
      <c r="C5615" s="1">
        <f>IF(C5614+1=Protocol!$V$21,0,C5614+1)</f>
        <v>5</v>
      </c>
      <c r="D5615" s="1">
        <f t="shared" si="191"/>
        <v>4</v>
      </c>
      <c r="E5615" s="1" t="str">
        <f>INDEX(Protocol[Mark],MATCH(C5615,Protocol[Step],0))</f>
        <v>4S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598010004</v>
      </c>
      <c r="H5615" s="134">
        <f>Systematic[[#This Row],[SampleVariableLabel]]+100*Systematic[[#This Row],[State]]</f>
        <v>598010504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598</v>
      </c>
      <c r="B5616" s="1">
        <f>IF(C5616=0,IF(B5615=Protocol!$V$20,1,B5615+1),B5615)</f>
        <v>1</v>
      </c>
      <c r="C5616" s="1">
        <f>IF(C5615+1=Protocol!$V$21,0,C5615+1)</f>
        <v>6</v>
      </c>
      <c r="D5616" s="1">
        <f t="shared" si="191"/>
        <v>5</v>
      </c>
      <c r="E5616" s="1" t="str">
        <f>INDEX(Protocol[Mark],MATCH(C5616,Protocol[Step],0))</f>
        <v>5U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598010005</v>
      </c>
      <c r="H5616" s="134">
        <f>Systematic[[#This Row],[SampleVariableLabel]]+100*Systematic[[#This Row],[State]]</f>
        <v>598010605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598</v>
      </c>
      <c r="B5617" s="1">
        <f>IF(C5617=0,IF(B5616=Protocol!$V$20,1,B5616+1),B5616)</f>
        <v>1</v>
      </c>
      <c r="C5617" s="1">
        <f>IF(C5616+1=Protocol!$V$21,0,C5616+1)</f>
        <v>7</v>
      </c>
      <c r="D5617" s="1">
        <f t="shared" si="191"/>
        <v>6</v>
      </c>
      <c r="E5617" s="1" t="str">
        <f>INDEX(Protocol[Mark],MATCH(C5617,Protocol[Step],0))</f>
        <v>6Rot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598010006</v>
      </c>
      <c r="H5617" s="134">
        <f>Systematic[[#This Row],[SampleVariableLabel]]+100*Systematic[[#This Row],[State]]</f>
        <v>598010706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599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1pfi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599010001</v>
      </c>
      <c r="H5618" s="134">
        <f>Systematic[[#This Row],[SampleVariableLabel]]+100*Systematic[[#This Row],[State]]</f>
        <v>599010001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599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1OctM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599010002</v>
      </c>
      <c r="H5619" s="134">
        <f>Systematic[[#This Row],[SampleVariableLabel]]+100*Systematic[[#This Row],[State]]</f>
        <v>599010102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599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599010003</v>
      </c>
      <c r="H5620" s="134">
        <f>Systematic[[#This Row],[SampleVariableLabel]]+100*Systematic[[#This Row],[State]]</f>
        <v>599010203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599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599010004</v>
      </c>
      <c r="H5621" s="134">
        <f>Systematic[[#This Row],[SampleVariableLabel]]+100*Systematic[[#This Row],[State]]</f>
        <v>599010304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599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3P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599010005</v>
      </c>
      <c r="H5622" s="134">
        <f>Systematic[[#This Row],[SampleVariableLabel]]+100*Systematic[[#This Row],[State]]</f>
        <v>599010405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599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4S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599010006</v>
      </c>
      <c r="H5623" s="134">
        <f>Systematic[[#This Row],[SampleVariableLabel]]+100*Systematic[[#This Row],[State]]</f>
        <v>599010506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599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5U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599010001</v>
      </c>
      <c r="H5624" s="134">
        <f>Systematic[[#This Row],[SampleVariableLabel]]+100*Systematic[[#This Row],[State]]</f>
        <v>599010601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599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6Rot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599010002</v>
      </c>
      <c r="H5625" s="134">
        <f>Systematic[[#This Row],[SampleVariableLabel]]+100*Systematic[[#This Row],[State]]</f>
        <v>599010702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600</v>
      </c>
      <c r="B5626" s="1">
        <f>IF(C5626=0,IF(B5625=Protocol!$V$20,1,B5625+1),B5625)</f>
        <v>1</v>
      </c>
      <c r="C5626" s="1">
        <f>IF(C5625+1=Protocol!$V$21,0,C5625+1)</f>
        <v>0</v>
      </c>
      <c r="D5626" s="1">
        <f t="shared" si="191"/>
        <v>3</v>
      </c>
      <c r="E5626" s="1" t="str">
        <f>INDEX(Protocol[Mark],MATCH(C5626,Protocol[Step],0))</f>
        <v>1pfi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600010003</v>
      </c>
      <c r="H5626" s="134">
        <f>Systematic[[#This Row],[SampleVariableLabel]]+100*Systematic[[#This Row],[State]]</f>
        <v>600010003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600</v>
      </c>
      <c r="B5627" s="1">
        <f>IF(C5627=0,IF(B5626=Protocol!$V$20,1,B5626+1),B5626)</f>
        <v>1</v>
      </c>
      <c r="C5627" s="1">
        <f>IF(C5626+1=Protocol!$V$21,0,C5626+1)</f>
        <v>1</v>
      </c>
      <c r="D5627" s="1">
        <f t="shared" si="191"/>
        <v>4</v>
      </c>
      <c r="E5627" s="1" t="str">
        <f>INDEX(Protocol[Mark],MATCH(C5627,Protocol[Step],0))</f>
        <v>1OctM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600010004</v>
      </c>
      <c r="H5627" s="134">
        <f>Systematic[[#This Row],[SampleVariableLabel]]+100*Systematic[[#This Row],[State]]</f>
        <v>600010104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600</v>
      </c>
      <c r="B5628" s="1">
        <f>IF(C5628=0,IF(B5627=Protocol!$V$20,1,B5627+1),B5627)</f>
        <v>1</v>
      </c>
      <c r="C5628" s="1">
        <f>IF(C5627+1=Protocol!$V$21,0,C5627+1)</f>
        <v>2</v>
      </c>
      <c r="D5628" s="1">
        <f t="shared" si="191"/>
        <v>5</v>
      </c>
      <c r="E5628" s="1" t="str">
        <f>INDEX(Protocol[Mark],MATCH(C5628,Protocol[Step],0))</f>
        <v>2D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600010005</v>
      </c>
      <c r="H5628" s="134">
        <f>Systematic[[#This Row],[SampleVariableLabel]]+100*Systematic[[#This Row],[State]]</f>
        <v>600010205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600</v>
      </c>
      <c r="B5629" s="1">
        <f>IF(C5629=0,IF(B5628=Protocol!$V$20,1,B5628+1),B5628)</f>
        <v>1</v>
      </c>
      <c r="C5629" s="1">
        <f>IF(C5628+1=Protocol!$V$21,0,C5628+1)</f>
        <v>3</v>
      </c>
      <c r="D5629" s="1">
        <f t="shared" si="191"/>
        <v>6</v>
      </c>
      <c r="E5629" s="1" t="str">
        <f>INDEX(Protocol[Mark],MATCH(C5629,Protocol[Step],0))</f>
        <v>2c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600010006</v>
      </c>
      <c r="H5629" s="134">
        <f>Systematic[[#This Row],[SampleVariableLabel]]+100*Systematic[[#This Row],[State]]</f>
        <v>600010306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600</v>
      </c>
      <c r="B5630" s="1">
        <f>IF(C5630=0,IF(B5629=Protocol!$V$20,1,B5629+1),B5629)</f>
        <v>1</v>
      </c>
      <c r="C5630" s="1">
        <f>IF(C5629+1=Protocol!$V$21,0,C5629+1)</f>
        <v>4</v>
      </c>
      <c r="D5630" s="1">
        <f t="shared" si="191"/>
        <v>1</v>
      </c>
      <c r="E5630" s="1" t="str">
        <f>INDEX(Protocol[Mark],MATCH(C5630,Protocol[Step],0))</f>
        <v>3P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600010001</v>
      </c>
      <c r="H5630" s="134">
        <f>Systematic[[#This Row],[SampleVariableLabel]]+100*Systematic[[#This Row],[State]]</f>
        <v>600010401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600</v>
      </c>
      <c r="B5631" s="1">
        <f>IF(C5631=0,IF(B5630=Protocol!$V$20,1,B5630+1),B5630)</f>
        <v>1</v>
      </c>
      <c r="C5631" s="1">
        <f>IF(C5630+1=Protocol!$V$21,0,C5630+1)</f>
        <v>5</v>
      </c>
      <c r="D5631" s="1">
        <f t="shared" si="191"/>
        <v>2</v>
      </c>
      <c r="E5631" s="1" t="str">
        <f>INDEX(Protocol[Mark],MATCH(C5631,Protocol[Step],0))</f>
        <v>4S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600010002</v>
      </c>
      <c r="H5631" s="134">
        <f>Systematic[[#This Row],[SampleVariableLabel]]+100*Systematic[[#This Row],[State]]</f>
        <v>600010502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600</v>
      </c>
      <c r="B5632" s="1">
        <f>IF(C5632=0,IF(B5631=Protocol!$V$20,1,B5631+1),B5631)</f>
        <v>1</v>
      </c>
      <c r="C5632" s="1">
        <f>IF(C5631+1=Protocol!$V$21,0,C5631+1)</f>
        <v>6</v>
      </c>
      <c r="D5632" s="1">
        <f t="shared" si="191"/>
        <v>3</v>
      </c>
      <c r="E5632" s="1" t="str">
        <f>INDEX(Protocol[Mark],MATCH(C5632,Protocol[Step],0))</f>
        <v>5U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600010003</v>
      </c>
      <c r="H5632" s="134">
        <f>Systematic[[#This Row],[SampleVariableLabel]]+100*Systematic[[#This Row],[State]]</f>
        <v>600010603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600</v>
      </c>
      <c r="B5633" s="1">
        <f>IF(C5633=0,IF(B5632=Protocol!$V$20,1,B5632+1),B5632)</f>
        <v>1</v>
      </c>
      <c r="C5633" s="1">
        <f>IF(C5632+1=Protocol!$V$21,0,C5632+1)</f>
        <v>7</v>
      </c>
      <c r="D5633" s="1">
        <f t="shared" si="191"/>
        <v>4</v>
      </c>
      <c r="E5633" s="1" t="str">
        <f>INDEX(Protocol[Mark],MATCH(C5633,Protocol[Step],0))</f>
        <v>6Rot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600010004</v>
      </c>
      <c r="H5633" s="134">
        <f>Systematic[[#This Row],[SampleVariableLabel]]+100*Systematic[[#This Row],[State]]</f>
        <v>600010704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601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1pfi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601010005</v>
      </c>
      <c r="H5634" s="134">
        <f>Systematic[[#This Row],[SampleVariableLabel]]+100*Systematic[[#This Row],[State]]</f>
        <v>601010005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601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1OctM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601010006</v>
      </c>
      <c r="H5635" s="134">
        <f>Systematic[[#This Row],[SampleVariableLabel]]+100*Systematic[[#This Row],[State]]</f>
        <v>601010106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601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601010001</v>
      </c>
      <c r="H5636" s="134">
        <f>Systematic[[#This Row],[SampleVariableLabel]]+100*Systematic[[#This Row],[State]]</f>
        <v>601010201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601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2c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601010002</v>
      </c>
      <c r="H5637" s="134">
        <f>Systematic[[#This Row],[SampleVariableLabel]]+100*Systematic[[#This Row],[State]]</f>
        <v>601010302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601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3P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601010003</v>
      </c>
      <c r="H5638" s="134">
        <f>Systematic[[#This Row],[SampleVariableLabel]]+100*Systematic[[#This Row],[State]]</f>
        <v>601010403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601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4S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601010004</v>
      </c>
      <c r="H5639" s="134">
        <f>Systematic[[#This Row],[SampleVariableLabel]]+100*Systematic[[#This Row],[State]]</f>
        <v>601010504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601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5U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601010005</v>
      </c>
      <c r="H5640" s="134">
        <f>Systematic[[#This Row],[SampleVariableLabel]]+100*Systematic[[#This Row],[State]]</f>
        <v>601010605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601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6Rot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601010006</v>
      </c>
      <c r="H5641" s="134">
        <f>Systematic[[#This Row],[SampleVariableLabel]]+100*Systematic[[#This Row],[State]]</f>
        <v>601010706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602</v>
      </c>
      <c r="B5642" s="1">
        <f>IF(C5642=0,IF(B5641=Protocol!$V$20,1,B5641+1),B5641)</f>
        <v>1</v>
      </c>
      <c r="C5642" s="1">
        <f>IF(C5641+1=Protocol!$V$21,0,C5641+1)</f>
        <v>0</v>
      </c>
      <c r="D5642" s="1">
        <f t="shared" si="193"/>
        <v>1</v>
      </c>
      <c r="E5642" s="1" t="str">
        <f>INDEX(Protocol[Mark],MATCH(C5642,Protocol[Step],0))</f>
        <v>1pfi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602010001</v>
      </c>
      <c r="H5642" s="134">
        <f>Systematic[[#This Row],[SampleVariableLabel]]+100*Systematic[[#This Row],[State]]</f>
        <v>602010001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602</v>
      </c>
      <c r="B5643" s="1">
        <f>IF(C5643=0,IF(B5642=Protocol!$V$20,1,B5642+1),B5642)</f>
        <v>1</v>
      </c>
      <c r="C5643" s="1">
        <f>IF(C5642+1=Protocol!$V$21,0,C5642+1)</f>
        <v>1</v>
      </c>
      <c r="D5643" s="1">
        <f t="shared" si="193"/>
        <v>2</v>
      </c>
      <c r="E5643" s="1" t="str">
        <f>INDEX(Protocol[Mark],MATCH(C5643,Protocol[Step],0))</f>
        <v>1OctM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602010002</v>
      </c>
      <c r="H5643" s="134">
        <f>Systematic[[#This Row],[SampleVariableLabel]]+100*Systematic[[#This Row],[State]]</f>
        <v>602010102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602</v>
      </c>
      <c r="B5644" s="1">
        <f>IF(C5644=0,IF(B5643=Protocol!$V$20,1,B5643+1),B5643)</f>
        <v>1</v>
      </c>
      <c r="C5644" s="1">
        <f>IF(C5643+1=Protocol!$V$21,0,C5643+1)</f>
        <v>2</v>
      </c>
      <c r="D5644" s="1">
        <f t="shared" si="193"/>
        <v>3</v>
      </c>
      <c r="E5644" s="1" t="str">
        <f>INDEX(Protocol[Mark],MATCH(C5644,Protocol[Step],0))</f>
        <v>2D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602010003</v>
      </c>
      <c r="H5644" s="134">
        <f>Systematic[[#This Row],[SampleVariableLabel]]+100*Systematic[[#This Row],[State]]</f>
        <v>602010203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602</v>
      </c>
      <c r="B5645" s="1">
        <f>IF(C5645=0,IF(B5644=Protocol!$V$20,1,B5644+1),B5644)</f>
        <v>1</v>
      </c>
      <c r="C5645" s="1">
        <f>IF(C5644+1=Protocol!$V$21,0,C5644+1)</f>
        <v>3</v>
      </c>
      <c r="D5645" s="1">
        <f t="shared" si="193"/>
        <v>4</v>
      </c>
      <c r="E5645" s="1" t="str">
        <f>INDEX(Protocol[Mark],MATCH(C5645,Protocol[Step],0))</f>
        <v>2c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602010004</v>
      </c>
      <c r="H5645" s="134">
        <f>Systematic[[#This Row],[SampleVariableLabel]]+100*Systematic[[#This Row],[State]]</f>
        <v>602010304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602</v>
      </c>
      <c r="B5646" s="1">
        <f>IF(C5646=0,IF(B5645=Protocol!$V$20,1,B5645+1),B5645)</f>
        <v>1</v>
      </c>
      <c r="C5646" s="1">
        <f>IF(C5645+1=Protocol!$V$21,0,C5645+1)</f>
        <v>4</v>
      </c>
      <c r="D5646" s="1">
        <f t="shared" si="193"/>
        <v>5</v>
      </c>
      <c r="E5646" s="1" t="str">
        <f>INDEX(Protocol[Mark],MATCH(C5646,Protocol[Step],0))</f>
        <v>3P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602010005</v>
      </c>
      <c r="H5646" s="134">
        <f>Systematic[[#This Row],[SampleVariableLabel]]+100*Systematic[[#This Row],[State]]</f>
        <v>602010405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602</v>
      </c>
      <c r="B5647" s="1">
        <f>IF(C5647=0,IF(B5646=Protocol!$V$20,1,B5646+1),B5646)</f>
        <v>1</v>
      </c>
      <c r="C5647" s="1">
        <f>IF(C5646+1=Protocol!$V$21,0,C5646+1)</f>
        <v>5</v>
      </c>
      <c r="D5647" s="1">
        <f t="shared" si="193"/>
        <v>6</v>
      </c>
      <c r="E5647" s="1" t="str">
        <f>INDEX(Protocol[Mark],MATCH(C5647,Protocol[Step],0))</f>
        <v>4S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602010006</v>
      </c>
      <c r="H5647" s="134">
        <f>Systematic[[#This Row],[SampleVariableLabel]]+100*Systematic[[#This Row],[State]]</f>
        <v>602010506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602</v>
      </c>
      <c r="B5648" s="1">
        <f>IF(C5648=0,IF(B5647=Protocol!$V$20,1,B5647+1),B5647)</f>
        <v>1</v>
      </c>
      <c r="C5648" s="1">
        <f>IF(C5647+1=Protocol!$V$21,0,C5647+1)</f>
        <v>6</v>
      </c>
      <c r="D5648" s="1">
        <f t="shared" si="193"/>
        <v>1</v>
      </c>
      <c r="E5648" s="1" t="str">
        <f>INDEX(Protocol[Mark],MATCH(C5648,Protocol[Step],0))</f>
        <v>5U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602010001</v>
      </c>
      <c r="H5648" s="134">
        <f>Systematic[[#This Row],[SampleVariableLabel]]+100*Systematic[[#This Row],[State]]</f>
        <v>602010601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602</v>
      </c>
      <c r="B5649" s="1">
        <f>IF(C5649=0,IF(B5648=Protocol!$V$20,1,B5648+1),B5648)</f>
        <v>1</v>
      </c>
      <c r="C5649" s="1">
        <f>IF(C5648+1=Protocol!$V$21,0,C5648+1)</f>
        <v>7</v>
      </c>
      <c r="D5649" s="1">
        <f t="shared" si="193"/>
        <v>2</v>
      </c>
      <c r="E5649" s="1" t="str">
        <f>INDEX(Protocol[Mark],MATCH(C5649,Protocol[Step],0))</f>
        <v>6Rot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602010002</v>
      </c>
      <c r="H5649" s="134">
        <f>Systematic[[#This Row],[SampleVariableLabel]]+100*Systematic[[#This Row],[State]]</f>
        <v>602010702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603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1pfi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603010003</v>
      </c>
      <c r="H5650" s="134">
        <f>Systematic[[#This Row],[SampleVariableLabel]]+100*Systematic[[#This Row],[State]]</f>
        <v>603010003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603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1OctM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603010004</v>
      </c>
      <c r="H5651" s="134">
        <f>Systematic[[#This Row],[SampleVariableLabel]]+100*Systematic[[#This Row],[State]]</f>
        <v>603010104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603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2D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603010005</v>
      </c>
      <c r="H5652" s="134">
        <f>Systematic[[#This Row],[SampleVariableLabel]]+100*Systematic[[#This Row],[State]]</f>
        <v>603010205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603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603010006</v>
      </c>
      <c r="H5653" s="134">
        <f>Systematic[[#This Row],[SampleVariableLabel]]+100*Systematic[[#This Row],[State]]</f>
        <v>603010306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603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3P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603010001</v>
      </c>
      <c r="H5654" s="134">
        <f>Systematic[[#This Row],[SampleVariableLabel]]+100*Systematic[[#This Row],[State]]</f>
        <v>603010401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603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4S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603010002</v>
      </c>
      <c r="H5655" s="134">
        <f>Systematic[[#This Row],[SampleVariableLabel]]+100*Systematic[[#This Row],[State]]</f>
        <v>603010502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603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5U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603010003</v>
      </c>
      <c r="H5656" s="134">
        <f>Systematic[[#This Row],[SampleVariableLabel]]+100*Systematic[[#This Row],[State]]</f>
        <v>603010603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603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6Rot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603010004</v>
      </c>
      <c r="H5657" s="134">
        <f>Systematic[[#This Row],[SampleVariableLabel]]+100*Systematic[[#This Row],[State]]</f>
        <v>603010704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604</v>
      </c>
      <c r="B5658" s="1">
        <f>IF(C5658=0,IF(B5657=Protocol!$V$20,1,B5657+1),B5657)</f>
        <v>1</v>
      </c>
      <c r="C5658" s="1">
        <f>IF(C5657+1=Protocol!$V$21,0,C5657+1)</f>
        <v>0</v>
      </c>
      <c r="D5658" s="1">
        <f t="shared" si="193"/>
        <v>5</v>
      </c>
      <c r="E5658" s="1" t="str">
        <f>INDEX(Protocol[Mark],MATCH(C5658,Protocol[Step],0))</f>
        <v>1pfi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604010005</v>
      </c>
      <c r="H5658" s="134">
        <f>Systematic[[#This Row],[SampleVariableLabel]]+100*Systematic[[#This Row],[State]]</f>
        <v>604010005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604</v>
      </c>
      <c r="B5659" s="1">
        <f>IF(C5659=0,IF(B5658=Protocol!$V$20,1,B5658+1),B5658)</f>
        <v>1</v>
      </c>
      <c r="C5659" s="1">
        <f>IF(C5658+1=Protocol!$V$21,0,C5658+1)</f>
        <v>1</v>
      </c>
      <c r="D5659" s="1">
        <f t="shared" si="193"/>
        <v>6</v>
      </c>
      <c r="E5659" s="1" t="str">
        <f>INDEX(Protocol[Mark],MATCH(C5659,Protocol[Step],0))</f>
        <v>1OctM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604010006</v>
      </c>
      <c r="H5659" s="134">
        <f>Systematic[[#This Row],[SampleVariableLabel]]+100*Systematic[[#This Row],[State]]</f>
        <v>604010106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604</v>
      </c>
      <c r="B5660" s="1">
        <f>IF(C5660=0,IF(B5659=Protocol!$V$20,1,B5659+1),B5659)</f>
        <v>1</v>
      </c>
      <c r="C5660" s="1">
        <f>IF(C5659+1=Protocol!$V$21,0,C5659+1)</f>
        <v>2</v>
      </c>
      <c r="D5660" s="1">
        <f t="shared" si="193"/>
        <v>1</v>
      </c>
      <c r="E5660" s="1" t="str">
        <f>INDEX(Protocol[Mark],MATCH(C5660,Protocol[Step],0))</f>
        <v>2D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604010001</v>
      </c>
      <c r="H5660" s="134">
        <f>Systematic[[#This Row],[SampleVariableLabel]]+100*Systematic[[#This Row],[State]]</f>
        <v>604010201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604</v>
      </c>
      <c r="B5661" s="1">
        <f>IF(C5661=0,IF(B5660=Protocol!$V$20,1,B5660+1),B5660)</f>
        <v>1</v>
      </c>
      <c r="C5661" s="1">
        <f>IF(C5660+1=Protocol!$V$21,0,C5660+1)</f>
        <v>3</v>
      </c>
      <c r="D5661" s="1">
        <f t="shared" si="193"/>
        <v>2</v>
      </c>
      <c r="E5661" s="1" t="str">
        <f>INDEX(Protocol[Mark],MATCH(C5661,Protocol[Step],0))</f>
        <v>2c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604010002</v>
      </c>
      <c r="H5661" s="134">
        <f>Systematic[[#This Row],[SampleVariableLabel]]+100*Systematic[[#This Row],[State]]</f>
        <v>604010302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604</v>
      </c>
      <c r="B5662" s="1">
        <f>IF(C5662=0,IF(B5661=Protocol!$V$20,1,B5661+1),B5661)</f>
        <v>1</v>
      </c>
      <c r="C5662" s="1">
        <f>IF(C5661+1=Protocol!$V$21,0,C5661+1)</f>
        <v>4</v>
      </c>
      <c r="D5662" s="1">
        <f t="shared" si="193"/>
        <v>3</v>
      </c>
      <c r="E5662" s="1" t="str">
        <f>INDEX(Protocol[Mark],MATCH(C5662,Protocol[Step],0))</f>
        <v>3P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604010003</v>
      </c>
      <c r="H5662" s="134">
        <f>Systematic[[#This Row],[SampleVariableLabel]]+100*Systematic[[#This Row],[State]]</f>
        <v>604010403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604</v>
      </c>
      <c r="B5663" s="1">
        <f>IF(C5663=0,IF(B5662=Protocol!$V$20,1,B5662+1),B5662)</f>
        <v>1</v>
      </c>
      <c r="C5663" s="1">
        <f>IF(C5662+1=Protocol!$V$21,0,C5662+1)</f>
        <v>5</v>
      </c>
      <c r="D5663" s="1">
        <f t="shared" si="193"/>
        <v>4</v>
      </c>
      <c r="E5663" s="1" t="str">
        <f>INDEX(Protocol[Mark],MATCH(C5663,Protocol[Step],0))</f>
        <v>4S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604010004</v>
      </c>
      <c r="H5663" s="134">
        <f>Systematic[[#This Row],[SampleVariableLabel]]+100*Systematic[[#This Row],[State]]</f>
        <v>604010504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604</v>
      </c>
      <c r="B5664" s="1">
        <f>IF(C5664=0,IF(B5663=Protocol!$V$20,1,B5663+1),B5663)</f>
        <v>1</v>
      </c>
      <c r="C5664" s="1">
        <f>IF(C5663+1=Protocol!$V$21,0,C5663+1)</f>
        <v>6</v>
      </c>
      <c r="D5664" s="1">
        <f t="shared" si="193"/>
        <v>5</v>
      </c>
      <c r="E5664" s="1" t="str">
        <f>INDEX(Protocol[Mark],MATCH(C5664,Protocol[Step],0))</f>
        <v>5U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604010005</v>
      </c>
      <c r="H5664" s="134">
        <f>Systematic[[#This Row],[SampleVariableLabel]]+100*Systematic[[#This Row],[State]]</f>
        <v>604010605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604</v>
      </c>
      <c r="B5665" s="1">
        <f>IF(C5665=0,IF(B5664=Protocol!$V$20,1,B5664+1),B5664)</f>
        <v>1</v>
      </c>
      <c r="C5665" s="1">
        <f>IF(C5664+1=Protocol!$V$21,0,C5664+1)</f>
        <v>7</v>
      </c>
      <c r="D5665" s="1">
        <f t="shared" si="193"/>
        <v>6</v>
      </c>
      <c r="E5665" s="1" t="str">
        <f>INDEX(Protocol[Mark],MATCH(C5665,Protocol[Step],0))</f>
        <v>6Rot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604010006</v>
      </c>
      <c r="H5665" s="134">
        <f>Systematic[[#This Row],[SampleVariableLabel]]+100*Systematic[[#This Row],[State]]</f>
        <v>604010706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605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1pfi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605010001</v>
      </c>
      <c r="H5666" s="134">
        <f>Systematic[[#This Row],[SampleVariableLabel]]+100*Systematic[[#This Row],[State]]</f>
        <v>605010001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605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1OctM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605010002</v>
      </c>
      <c r="H5667" s="134">
        <f>Systematic[[#This Row],[SampleVariableLabel]]+100*Systematic[[#This Row],[State]]</f>
        <v>605010102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605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2D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605010003</v>
      </c>
      <c r="H5668" s="134">
        <f>Systematic[[#This Row],[SampleVariableLabel]]+100*Systematic[[#This Row],[State]]</f>
        <v>605010203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605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2c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605010004</v>
      </c>
      <c r="H5669" s="134">
        <f>Systematic[[#This Row],[SampleVariableLabel]]+100*Systematic[[#This Row],[State]]</f>
        <v>605010304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605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3P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605010005</v>
      </c>
      <c r="H5670" s="134">
        <f>Systematic[[#This Row],[SampleVariableLabel]]+100*Systematic[[#This Row],[State]]</f>
        <v>605010405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605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4S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605010006</v>
      </c>
      <c r="H5671" s="134">
        <f>Systematic[[#This Row],[SampleVariableLabel]]+100*Systematic[[#This Row],[State]]</f>
        <v>605010506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605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5U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605010001</v>
      </c>
      <c r="H5672" s="134">
        <f>Systematic[[#This Row],[SampleVariableLabel]]+100*Systematic[[#This Row],[State]]</f>
        <v>605010601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605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6Rot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605010002</v>
      </c>
      <c r="H5673" s="134">
        <f>Systematic[[#This Row],[SampleVariableLabel]]+100*Systematic[[#This Row],[State]]</f>
        <v>605010702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606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1pfi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606010003</v>
      </c>
      <c r="H5674" s="134">
        <f>Systematic[[#This Row],[SampleVariableLabel]]+100*Systematic[[#This Row],[State]]</f>
        <v>606010003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606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1OctM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606010004</v>
      </c>
      <c r="H5675" s="134">
        <f>Systematic[[#This Row],[SampleVariableLabel]]+100*Systematic[[#This Row],[State]]</f>
        <v>606010104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606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2D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606010005</v>
      </c>
      <c r="H5676" s="134">
        <f>Systematic[[#This Row],[SampleVariableLabel]]+100*Systematic[[#This Row],[State]]</f>
        <v>606010205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606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2c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606010006</v>
      </c>
      <c r="H5677" s="134">
        <f>Systematic[[#This Row],[SampleVariableLabel]]+100*Systematic[[#This Row],[State]]</f>
        <v>606010306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606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3P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606010001</v>
      </c>
      <c r="H5678" s="134">
        <f>Systematic[[#This Row],[SampleVariableLabel]]+100*Systematic[[#This Row],[State]]</f>
        <v>606010401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606</v>
      </c>
      <c r="B5679" s="1">
        <f>IF(C5679=0,IF(B5678=Protocol!$V$20,1,B5678+1),B5678)</f>
        <v>1</v>
      </c>
      <c r="C5679" s="1">
        <f>IF(C5678+1=Protocol!$V$21,0,C5678+1)</f>
        <v>5</v>
      </c>
      <c r="D5679" s="1">
        <f t="shared" si="193"/>
        <v>2</v>
      </c>
      <c r="E5679" s="1" t="str">
        <f>INDEX(Protocol[Mark],MATCH(C5679,Protocol[Step],0))</f>
        <v>4S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606010002</v>
      </c>
      <c r="H5679" s="134">
        <f>Systematic[[#This Row],[SampleVariableLabel]]+100*Systematic[[#This Row],[State]]</f>
        <v>606010502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606</v>
      </c>
      <c r="B5680" s="1">
        <f>IF(C5680=0,IF(B5679=Protocol!$V$20,1,B5679+1),B5679)</f>
        <v>1</v>
      </c>
      <c r="C5680" s="1">
        <f>IF(C5679+1=Protocol!$V$21,0,C5679+1)</f>
        <v>6</v>
      </c>
      <c r="D5680" s="1">
        <f t="shared" si="193"/>
        <v>3</v>
      </c>
      <c r="E5680" s="1" t="str">
        <f>INDEX(Protocol[Mark],MATCH(C5680,Protocol[Step],0))</f>
        <v>5U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606010003</v>
      </c>
      <c r="H5680" s="134">
        <f>Systematic[[#This Row],[SampleVariableLabel]]+100*Systematic[[#This Row],[State]]</f>
        <v>606010603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606</v>
      </c>
      <c r="B5681" s="1">
        <f>IF(C5681=0,IF(B5680=Protocol!$V$20,1,B5680+1),B5680)</f>
        <v>1</v>
      </c>
      <c r="C5681" s="1">
        <f>IF(C5680+1=Protocol!$V$21,0,C5680+1)</f>
        <v>7</v>
      </c>
      <c r="D5681" s="1">
        <f t="shared" si="193"/>
        <v>4</v>
      </c>
      <c r="E5681" s="1" t="str">
        <f>INDEX(Protocol[Mark],MATCH(C5681,Protocol[Step],0))</f>
        <v>6Rot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606010004</v>
      </c>
      <c r="H5681" s="134">
        <f>Systematic[[#This Row],[SampleVariableLabel]]+100*Systematic[[#This Row],[State]]</f>
        <v>606010704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607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1pfi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607010005</v>
      </c>
      <c r="H5682" s="134">
        <f>Systematic[[#This Row],[SampleVariableLabel]]+100*Systematic[[#This Row],[State]]</f>
        <v>607010005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607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1OctM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607010006</v>
      </c>
      <c r="H5683" s="134">
        <f>Systematic[[#This Row],[SampleVariableLabel]]+100*Systematic[[#This Row],[State]]</f>
        <v>607010106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607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2D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607010001</v>
      </c>
      <c r="H5684" s="134">
        <f>Systematic[[#This Row],[SampleVariableLabel]]+100*Systematic[[#This Row],[State]]</f>
        <v>607010201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607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2c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607010002</v>
      </c>
      <c r="H5685" s="134">
        <f>Systematic[[#This Row],[SampleVariableLabel]]+100*Systematic[[#This Row],[State]]</f>
        <v>607010302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607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3P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607010003</v>
      </c>
      <c r="H5686" s="134">
        <f>Systematic[[#This Row],[SampleVariableLabel]]+100*Systematic[[#This Row],[State]]</f>
        <v>607010403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607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4S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607010004</v>
      </c>
      <c r="H5687" s="134">
        <f>Systematic[[#This Row],[SampleVariableLabel]]+100*Systematic[[#This Row],[State]]</f>
        <v>607010504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607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5U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607010005</v>
      </c>
      <c r="H5688" s="134">
        <f>Systematic[[#This Row],[SampleVariableLabel]]+100*Systematic[[#This Row],[State]]</f>
        <v>607010605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607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6Rot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607010006</v>
      </c>
      <c r="H5689" s="134">
        <f>Systematic[[#This Row],[SampleVariableLabel]]+100*Systematic[[#This Row],[State]]</f>
        <v>607010706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608</v>
      </c>
      <c r="B5690" s="1">
        <f>IF(C5690=0,IF(B5689=Protocol!$V$20,1,B5689+1),B5689)</f>
        <v>1</v>
      </c>
      <c r="C5690" s="1">
        <f>IF(C5689+1=Protocol!$V$21,0,C5689+1)</f>
        <v>0</v>
      </c>
      <c r="D5690" s="1">
        <f t="shared" si="193"/>
        <v>1</v>
      </c>
      <c r="E5690" s="1" t="str">
        <f>INDEX(Protocol[Mark],MATCH(C5690,Protocol[Step],0))</f>
        <v>1pfi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608010001</v>
      </c>
      <c r="H5690" s="134">
        <f>Systematic[[#This Row],[SampleVariableLabel]]+100*Systematic[[#This Row],[State]]</f>
        <v>608010001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608</v>
      </c>
      <c r="B5691" s="1">
        <f>IF(C5691=0,IF(B5690=Protocol!$V$20,1,B5690+1),B5690)</f>
        <v>1</v>
      </c>
      <c r="C5691" s="1">
        <f>IF(C5690+1=Protocol!$V$21,0,C5690+1)</f>
        <v>1</v>
      </c>
      <c r="D5691" s="1">
        <f t="shared" si="193"/>
        <v>2</v>
      </c>
      <c r="E5691" s="1" t="str">
        <f>INDEX(Protocol[Mark],MATCH(C5691,Protocol[Step],0))</f>
        <v>1OctM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608010002</v>
      </c>
      <c r="H5691" s="134">
        <f>Systematic[[#This Row],[SampleVariableLabel]]+100*Systematic[[#This Row],[State]]</f>
        <v>608010102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608</v>
      </c>
      <c r="B5692" s="1">
        <f>IF(C5692=0,IF(B5691=Protocol!$V$20,1,B5691+1),B5691)</f>
        <v>1</v>
      </c>
      <c r="C5692" s="1">
        <f>IF(C5691+1=Protocol!$V$21,0,C5691+1)</f>
        <v>2</v>
      </c>
      <c r="D5692" s="1">
        <f t="shared" si="193"/>
        <v>3</v>
      </c>
      <c r="E5692" s="1" t="str">
        <f>INDEX(Protocol[Mark],MATCH(C5692,Protocol[Step],0))</f>
        <v>2D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608010003</v>
      </c>
      <c r="H5692" s="134">
        <f>Systematic[[#This Row],[SampleVariableLabel]]+100*Systematic[[#This Row],[State]]</f>
        <v>608010203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608</v>
      </c>
      <c r="B5693" s="1">
        <f>IF(C5693=0,IF(B5692=Protocol!$V$20,1,B5692+1),B5692)</f>
        <v>1</v>
      </c>
      <c r="C5693" s="1">
        <f>IF(C5692+1=Protocol!$V$21,0,C5692+1)</f>
        <v>3</v>
      </c>
      <c r="D5693" s="1">
        <f t="shared" si="193"/>
        <v>4</v>
      </c>
      <c r="E5693" s="1" t="str">
        <f>INDEX(Protocol[Mark],MATCH(C5693,Protocol[Step],0))</f>
        <v>2c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608010004</v>
      </c>
      <c r="H5693" s="134">
        <f>Systematic[[#This Row],[SampleVariableLabel]]+100*Systematic[[#This Row],[State]]</f>
        <v>608010304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608</v>
      </c>
      <c r="B5694" s="1">
        <f>IF(C5694=0,IF(B5693=Protocol!$V$20,1,B5693+1),B5693)</f>
        <v>1</v>
      </c>
      <c r="C5694" s="1">
        <f>IF(C5693+1=Protocol!$V$21,0,C5693+1)</f>
        <v>4</v>
      </c>
      <c r="D5694" s="1">
        <f t="shared" si="193"/>
        <v>5</v>
      </c>
      <c r="E5694" s="1" t="str">
        <f>INDEX(Protocol[Mark],MATCH(C5694,Protocol[Step],0))</f>
        <v>3P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608010005</v>
      </c>
      <c r="H5694" s="134">
        <f>Systematic[[#This Row],[SampleVariableLabel]]+100*Systematic[[#This Row],[State]]</f>
        <v>608010405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608</v>
      </c>
      <c r="B5695" s="1">
        <f>IF(C5695=0,IF(B5694=Protocol!$V$20,1,B5694+1),B5694)</f>
        <v>1</v>
      </c>
      <c r="C5695" s="1">
        <f>IF(C5694+1=Protocol!$V$21,0,C5694+1)</f>
        <v>5</v>
      </c>
      <c r="D5695" s="1">
        <f t="shared" si="193"/>
        <v>6</v>
      </c>
      <c r="E5695" s="1" t="str">
        <f>INDEX(Protocol[Mark],MATCH(C5695,Protocol[Step],0))</f>
        <v>4S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608010006</v>
      </c>
      <c r="H5695" s="134">
        <f>Systematic[[#This Row],[SampleVariableLabel]]+100*Systematic[[#This Row],[State]]</f>
        <v>608010506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608</v>
      </c>
      <c r="B5696" s="1">
        <f>IF(C5696=0,IF(B5695=Protocol!$V$20,1,B5695+1),B5695)</f>
        <v>1</v>
      </c>
      <c r="C5696" s="1">
        <f>IF(C5695+1=Protocol!$V$21,0,C5695+1)</f>
        <v>6</v>
      </c>
      <c r="D5696" s="1">
        <f t="shared" si="193"/>
        <v>1</v>
      </c>
      <c r="E5696" s="1" t="str">
        <f>INDEX(Protocol[Mark],MATCH(C5696,Protocol[Step],0))</f>
        <v>5U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608010001</v>
      </c>
      <c r="H5696" s="134">
        <f>Systematic[[#This Row],[SampleVariableLabel]]+100*Systematic[[#This Row],[State]]</f>
        <v>608010601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608</v>
      </c>
      <c r="B5697" s="1">
        <f>IF(C5697=0,IF(B5696=Protocol!$V$20,1,B5696+1),B5696)</f>
        <v>1</v>
      </c>
      <c r="C5697" s="1">
        <f>IF(C5696+1=Protocol!$V$21,0,C5696+1)</f>
        <v>7</v>
      </c>
      <c r="D5697" s="1">
        <f t="shared" si="193"/>
        <v>2</v>
      </c>
      <c r="E5697" s="1" t="str">
        <f>INDEX(Protocol[Mark],MATCH(C5697,Protocol[Step],0))</f>
        <v>6Rot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608010002</v>
      </c>
      <c r="H5697" s="134">
        <f>Systematic[[#This Row],[SampleVariableLabel]]+100*Systematic[[#This Row],[State]]</f>
        <v>608010702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609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1pfi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609010003</v>
      </c>
      <c r="H5698" s="134">
        <f>Systematic[[#This Row],[SampleVariableLabel]]+100*Systematic[[#This Row],[State]]</f>
        <v>609010003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609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1OctM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609010004</v>
      </c>
      <c r="H5699" s="134">
        <f>Systematic[[#This Row],[SampleVariableLabel]]+100*Systematic[[#This Row],[State]]</f>
        <v>609010104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609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2D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609010005</v>
      </c>
      <c r="H5700" s="134">
        <f>Systematic[[#This Row],[SampleVariableLabel]]+100*Systematic[[#This Row],[State]]</f>
        <v>609010205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609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2c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609010006</v>
      </c>
      <c r="H5701" s="134">
        <f>Systematic[[#This Row],[SampleVariableLabel]]+100*Systematic[[#This Row],[State]]</f>
        <v>609010306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609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3P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609010001</v>
      </c>
      <c r="H5702" s="134">
        <f>Systematic[[#This Row],[SampleVariableLabel]]+100*Systematic[[#This Row],[State]]</f>
        <v>609010401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609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4S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609010002</v>
      </c>
      <c r="H5703" s="134">
        <f>Systematic[[#This Row],[SampleVariableLabel]]+100*Systematic[[#This Row],[State]]</f>
        <v>609010502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609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5U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609010003</v>
      </c>
      <c r="H5704" s="134">
        <f>Systematic[[#This Row],[SampleVariableLabel]]+100*Systematic[[#This Row],[State]]</f>
        <v>609010603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609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6Rot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609010004</v>
      </c>
      <c r="H5705" s="134">
        <f>Systematic[[#This Row],[SampleVariableLabel]]+100*Systematic[[#This Row],[State]]</f>
        <v>609010704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610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1pfi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610010005</v>
      </c>
      <c r="H5706" s="134">
        <f>Systematic[[#This Row],[SampleVariableLabel]]+100*Systematic[[#This Row],[State]]</f>
        <v>610010005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610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1OctM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610010006</v>
      </c>
      <c r="H5707" s="134">
        <f>Systematic[[#This Row],[SampleVariableLabel]]+100*Systematic[[#This Row],[State]]</f>
        <v>610010106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610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2D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610010001</v>
      </c>
      <c r="H5708" s="134">
        <f>Systematic[[#This Row],[SampleVariableLabel]]+100*Systematic[[#This Row],[State]]</f>
        <v>610010201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610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2c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610010002</v>
      </c>
      <c r="H5709" s="134">
        <f>Systematic[[#This Row],[SampleVariableLabel]]+100*Systematic[[#This Row],[State]]</f>
        <v>610010302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610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3P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610010003</v>
      </c>
      <c r="H5710" s="134">
        <f>Systematic[[#This Row],[SampleVariableLabel]]+100*Systematic[[#This Row],[State]]</f>
        <v>610010403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610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4S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610010004</v>
      </c>
      <c r="H5711" s="134">
        <f>Systematic[[#This Row],[SampleVariableLabel]]+100*Systematic[[#This Row],[State]]</f>
        <v>610010504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610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5U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610010005</v>
      </c>
      <c r="H5712" s="134">
        <f>Systematic[[#This Row],[SampleVariableLabel]]+100*Systematic[[#This Row],[State]]</f>
        <v>610010605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610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6Rot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610010006</v>
      </c>
      <c r="H5713" s="134">
        <f>Systematic[[#This Row],[SampleVariableLabel]]+100*Systematic[[#This Row],[State]]</f>
        <v>610010706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611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1pfi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611010001</v>
      </c>
      <c r="H5714" s="134">
        <f>Systematic[[#This Row],[SampleVariableLabel]]+100*Systematic[[#This Row],[State]]</f>
        <v>611010001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611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1OctM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611010002</v>
      </c>
      <c r="H5715" s="134">
        <f>Systematic[[#This Row],[SampleVariableLabel]]+100*Systematic[[#This Row],[State]]</f>
        <v>611010102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611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2D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611010003</v>
      </c>
      <c r="H5716" s="134">
        <f>Systematic[[#This Row],[SampleVariableLabel]]+100*Systematic[[#This Row],[State]]</f>
        <v>611010203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611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2c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611010004</v>
      </c>
      <c r="H5717" s="134">
        <f>Systematic[[#This Row],[SampleVariableLabel]]+100*Systematic[[#This Row],[State]]</f>
        <v>611010304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611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3P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611010005</v>
      </c>
      <c r="H5718" s="134">
        <f>Systematic[[#This Row],[SampleVariableLabel]]+100*Systematic[[#This Row],[State]]</f>
        <v>611010405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611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4S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611010006</v>
      </c>
      <c r="H5719" s="134">
        <f>Systematic[[#This Row],[SampleVariableLabel]]+100*Systematic[[#This Row],[State]]</f>
        <v>611010506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611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5U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611010001</v>
      </c>
      <c r="H5720" s="134">
        <f>Systematic[[#This Row],[SampleVariableLabel]]+100*Systematic[[#This Row],[State]]</f>
        <v>611010601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611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6Rot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611010002</v>
      </c>
      <c r="H5721" s="134">
        <f>Systematic[[#This Row],[SampleVariableLabel]]+100*Systematic[[#This Row],[State]]</f>
        <v>611010702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612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1pfi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612010003</v>
      </c>
      <c r="H5722" s="134">
        <f>Systematic[[#This Row],[SampleVariableLabel]]+100*Systematic[[#This Row],[State]]</f>
        <v>612010003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612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1OctM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612010004</v>
      </c>
      <c r="H5723" s="134">
        <f>Systematic[[#This Row],[SampleVariableLabel]]+100*Systematic[[#This Row],[State]]</f>
        <v>612010104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612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612010005</v>
      </c>
      <c r="H5724" s="134">
        <f>Systematic[[#This Row],[SampleVariableLabel]]+100*Systematic[[#This Row],[State]]</f>
        <v>612010205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612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612010006</v>
      </c>
      <c r="H5725" s="134">
        <f>Systematic[[#This Row],[SampleVariableLabel]]+100*Systematic[[#This Row],[State]]</f>
        <v>612010306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612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3P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612010001</v>
      </c>
      <c r="H5726" s="134">
        <f>Systematic[[#This Row],[SampleVariableLabel]]+100*Systematic[[#This Row],[State]]</f>
        <v>612010401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612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612010002</v>
      </c>
      <c r="H5727" s="134">
        <f>Systematic[[#This Row],[SampleVariableLabel]]+100*Systematic[[#This Row],[State]]</f>
        <v>612010502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612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5U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612010003</v>
      </c>
      <c r="H5728" s="134">
        <f>Systematic[[#This Row],[SampleVariableLabel]]+100*Systematic[[#This Row],[State]]</f>
        <v>612010603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612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612010004</v>
      </c>
      <c r="H5729" s="134">
        <f>Systematic[[#This Row],[SampleVariableLabel]]+100*Systematic[[#This Row],[State]]</f>
        <v>612010704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613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1pfi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613010005</v>
      </c>
      <c r="H5730" s="134">
        <f>Systematic[[#This Row],[SampleVariableLabel]]+100*Systematic[[#This Row],[State]]</f>
        <v>613010005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613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1OctM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613010006</v>
      </c>
      <c r="H5731" s="134">
        <f>Systematic[[#This Row],[SampleVariableLabel]]+100*Systematic[[#This Row],[State]]</f>
        <v>613010106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613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2D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613010001</v>
      </c>
      <c r="H5732" s="134">
        <f>Systematic[[#This Row],[SampleVariableLabel]]+100*Systematic[[#This Row],[State]]</f>
        <v>613010201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613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2c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613010002</v>
      </c>
      <c r="H5733" s="134">
        <f>Systematic[[#This Row],[SampleVariableLabel]]+100*Systematic[[#This Row],[State]]</f>
        <v>613010302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613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3P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613010003</v>
      </c>
      <c r="H5734" s="134">
        <f>Systematic[[#This Row],[SampleVariableLabel]]+100*Systematic[[#This Row],[State]]</f>
        <v>613010403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613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4S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613010004</v>
      </c>
      <c r="H5735" s="134">
        <f>Systematic[[#This Row],[SampleVariableLabel]]+100*Systematic[[#This Row],[State]]</f>
        <v>613010504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613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5U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613010005</v>
      </c>
      <c r="H5736" s="134">
        <f>Systematic[[#This Row],[SampleVariableLabel]]+100*Systematic[[#This Row],[State]]</f>
        <v>613010605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613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6Rot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613010006</v>
      </c>
      <c r="H5737" s="134">
        <f>Systematic[[#This Row],[SampleVariableLabel]]+100*Systematic[[#This Row],[State]]</f>
        <v>613010706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614</v>
      </c>
      <c r="B5738" s="1">
        <f>IF(C5738=0,IF(B5737=Protocol!$V$20,1,B5737+1),B5737)</f>
        <v>1</v>
      </c>
      <c r="C5738" s="1">
        <f>IF(C5737+1=Protocol!$V$21,0,C5737+1)</f>
        <v>0</v>
      </c>
      <c r="D5738" s="1">
        <f t="shared" si="195"/>
        <v>1</v>
      </c>
      <c r="E5738" s="1" t="str">
        <f>INDEX(Protocol[Mark],MATCH(C5738,Protocol[Step],0))</f>
        <v>1pfi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614010001</v>
      </c>
      <c r="H5738" s="134">
        <f>Systematic[[#This Row],[SampleVariableLabel]]+100*Systematic[[#This Row],[State]]</f>
        <v>614010001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614</v>
      </c>
      <c r="B5739" s="1">
        <f>IF(C5739=0,IF(B5738=Protocol!$V$20,1,B5738+1),B5738)</f>
        <v>1</v>
      </c>
      <c r="C5739" s="1">
        <f>IF(C5738+1=Protocol!$V$21,0,C5738+1)</f>
        <v>1</v>
      </c>
      <c r="D5739" s="1">
        <f t="shared" si="195"/>
        <v>2</v>
      </c>
      <c r="E5739" s="1" t="str">
        <f>INDEX(Protocol[Mark],MATCH(C5739,Protocol[Step],0))</f>
        <v>1OctM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614010002</v>
      </c>
      <c r="H5739" s="134">
        <f>Systematic[[#This Row],[SampleVariableLabel]]+100*Systematic[[#This Row],[State]]</f>
        <v>614010102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614</v>
      </c>
      <c r="B5740" s="1">
        <f>IF(C5740=0,IF(B5739=Protocol!$V$20,1,B5739+1),B5739)</f>
        <v>1</v>
      </c>
      <c r="C5740" s="1">
        <f>IF(C5739+1=Protocol!$V$21,0,C5739+1)</f>
        <v>2</v>
      </c>
      <c r="D5740" s="1">
        <f t="shared" si="195"/>
        <v>3</v>
      </c>
      <c r="E5740" s="1" t="str">
        <f>INDEX(Protocol[Mark],MATCH(C5740,Protocol[Step],0))</f>
        <v>2D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614010003</v>
      </c>
      <c r="H5740" s="134">
        <f>Systematic[[#This Row],[SampleVariableLabel]]+100*Systematic[[#This Row],[State]]</f>
        <v>614010203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614</v>
      </c>
      <c r="B5741" s="1">
        <f>IF(C5741=0,IF(B5740=Protocol!$V$20,1,B5740+1),B5740)</f>
        <v>1</v>
      </c>
      <c r="C5741" s="1">
        <f>IF(C5740+1=Protocol!$V$21,0,C5740+1)</f>
        <v>3</v>
      </c>
      <c r="D5741" s="1">
        <f t="shared" si="195"/>
        <v>4</v>
      </c>
      <c r="E5741" s="1" t="str">
        <f>INDEX(Protocol[Mark],MATCH(C5741,Protocol[Step],0))</f>
        <v>2c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614010004</v>
      </c>
      <c r="H5741" s="134">
        <f>Systematic[[#This Row],[SampleVariableLabel]]+100*Systematic[[#This Row],[State]]</f>
        <v>614010304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614</v>
      </c>
      <c r="B5742" s="1">
        <f>IF(C5742=0,IF(B5741=Protocol!$V$20,1,B5741+1),B5741)</f>
        <v>1</v>
      </c>
      <c r="C5742" s="1">
        <f>IF(C5741+1=Protocol!$V$21,0,C5741+1)</f>
        <v>4</v>
      </c>
      <c r="D5742" s="1">
        <f t="shared" si="195"/>
        <v>5</v>
      </c>
      <c r="E5742" s="1" t="str">
        <f>INDEX(Protocol[Mark],MATCH(C5742,Protocol[Step],0))</f>
        <v>3P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614010005</v>
      </c>
      <c r="H5742" s="134">
        <f>Systematic[[#This Row],[SampleVariableLabel]]+100*Systematic[[#This Row],[State]]</f>
        <v>614010405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614</v>
      </c>
      <c r="B5743" s="1">
        <f>IF(C5743=0,IF(B5742=Protocol!$V$20,1,B5742+1),B5742)</f>
        <v>1</v>
      </c>
      <c r="C5743" s="1">
        <f>IF(C5742+1=Protocol!$V$21,0,C5742+1)</f>
        <v>5</v>
      </c>
      <c r="D5743" s="1">
        <f t="shared" si="195"/>
        <v>6</v>
      </c>
      <c r="E5743" s="1" t="str">
        <f>INDEX(Protocol[Mark],MATCH(C5743,Protocol[Step],0))</f>
        <v>4S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614010006</v>
      </c>
      <c r="H5743" s="134">
        <f>Systematic[[#This Row],[SampleVariableLabel]]+100*Systematic[[#This Row],[State]]</f>
        <v>614010506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614</v>
      </c>
      <c r="B5744" s="1">
        <f>IF(C5744=0,IF(B5743=Protocol!$V$20,1,B5743+1),B5743)</f>
        <v>1</v>
      </c>
      <c r="C5744" s="1">
        <f>IF(C5743+1=Protocol!$V$21,0,C5743+1)</f>
        <v>6</v>
      </c>
      <c r="D5744" s="1">
        <f t="shared" si="195"/>
        <v>1</v>
      </c>
      <c r="E5744" s="1" t="str">
        <f>INDEX(Protocol[Mark],MATCH(C5744,Protocol[Step],0))</f>
        <v>5U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614010001</v>
      </c>
      <c r="H5744" s="134">
        <f>Systematic[[#This Row],[SampleVariableLabel]]+100*Systematic[[#This Row],[State]]</f>
        <v>614010601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614</v>
      </c>
      <c r="B5745" s="1">
        <f>IF(C5745=0,IF(B5744=Protocol!$V$20,1,B5744+1),B5744)</f>
        <v>1</v>
      </c>
      <c r="C5745" s="1">
        <f>IF(C5744+1=Protocol!$V$21,0,C5744+1)</f>
        <v>7</v>
      </c>
      <c r="D5745" s="1">
        <f t="shared" si="195"/>
        <v>2</v>
      </c>
      <c r="E5745" s="1" t="str">
        <f>INDEX(Protocol[Mark],MATCH(C5745,Protocol[Step],0))</f>
        <v>6Rot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614010002</v>
      </c>
      <c r="H5745" s="134">
        <f>Systematic[[#This Row],[SampleVariableLabel]]+100*Systematic[[#This Row],[State]]</f>
        <v>614010702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615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1pfi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615010003</v>
      </c>
      <c r="H5746" s="134">
        <f>Systematic[[#This Row],[SampleVariableLabel]]+100*Systematic[[#This Row],[State]]</f>
        <v>615010003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615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1OctM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615010004</v>
      </c>
      <c r="H5747" s="134">
        <f>Systematic[[#This Row],[SampleVariableLabel]]+100*Systematic[[#This Row],[State]]</f>
        <v>615010104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615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2D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615010005</v>
      </c>
      <c r="H5748" s="134">
        <f>Systematic[[#This Row],[SampleVariableLabel]]+100*Systematic[[#This Row],[State]]</f>
        <v>615010205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615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2c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615010006</v>
      </c>
      <c r="H5749" s="134">
        <f>Systematic[[#This Row],[SampleVariableLabel]]+100*Systematic[[#This Row],[State]]</f>
        <v>615010306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615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3P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615010001</v>
      </c>
      <c r="H5750" s="134">
        <f>Systematic[[#This Row],[SampleVariableLabel]]+100*Systematic[[#This Row],[State]]</f>
        <v>615010401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615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4S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615010002</v>
      </c>
      <c r="H5751" s="134">
        <f>Systematic[[#This Row],[SampleVariableLabel]]+100*Systematic[[#This Row],[State]]</f>
        <v>615010502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615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5U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615010003</v>
      </c>
      <c r="H5752" s="134">
        <f>Systematic[[#This Row],[SampleVariableLabel]]+100*Systematic[[#This Row],[State]]</f>
        <v>615010603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615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6Rot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615010004</v>
      </c>
      <c r="H5753" s="134">
        <f>Systematic[[#This Row],[SampleVariableLabel]]+100*Systematic[[#This Row],[State]]</f>
        <v>615010704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616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1pfi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616010005</v>
      </c>
      <c r="H5754" s="134">
        <f>Systematic[[#This Row],[SampleVariableLabel]]+100*Systematic[[#This Row],[State]]</f>
        <v>616010005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616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1OctM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616010006</v>
      </c>
      <c r="H5755" s="134">
        <f>Systematic[[#This Row],[SampleVariableLabel]]+100*Systematic[[#This Row],[State]]</f>
        <v>616010106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616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2D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616010001</v>
      </c>
      <c r="H5756" s="134">
        <f>Systematic[[#This Row],[SampleVariableLabel]]+100*Systematic[[#This Row],[State]]</f>
        <v>616010201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616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2c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616010002</v>
      </c>
      <c r="H5757" s="134">
        <f>Systematic[[#This Row],[SampleVariableLabel]]+100*Systematic[[#This Row],[State]]</f>
        <v>616010302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616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3P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616010003</v>
      </c>
      <c r="H5758" s="134">
        <f>Systematic[[#This Row],[SampleVariableLabel]]+100*Systematic[[#This Row],[State]]</f>
        <v>616010403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616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4S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616010004</v>
      </c>
      <c r="H5759" s="134">
        <f>Systematic[[#This Row],[SampleVariableLabel]]+100*Systematic[[#This Row],[State]]</f>
        <v>616010504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616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5U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616010005</v>
      </c>
      <c r="H5760" s="134">
        <f>Systematic[[#This Row],[SampleVariableLabel]]+100*Systematic[[#This Row],[State]]</f>
        <v>616010605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616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6Rot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616010006</v>
      </c>
      <c r="H5761" s="134">
        <f>Systematic[[#This Row],[SampleVariableLabel]]+100*Systematic[[#This Row],[State]]</f>
        <v>616010706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617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1pfi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617010001</v>
      </c>
      <c r="H5762" s="134">
        <f>Systematic[[#This Row],[SampleVariableLabel]]+100*Systematic[[#This Row],[State]]</f>
        <v>617010001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617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1OctM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617010002</v>
      </c>
      <c r="H5763" s="134">
        <f>Systematic[[#This Row],[SampleVariableLabel]]+100*Systematic[[#This Row],[State]]</f>
        <v>617010102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617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617010003</v>
      </c>
      <c r="H5764" s="134">
        <f>Systematic[[#This Row],[SampleVariableLabel]]+100*Systematic[[#This Row],[State]]</f>
        <v>617010203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617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2c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617010004</v>
      </c>
      <c r="H5765" s="134">
        <f>Systematic[[#This Row],[SampleVariableLabel]]+100*Systematic[[#This Row],[State]]</f>
        <v>617010304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617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3P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617010005</v>
      </c>
      <c r="H5766" s="134">
        <f>Systematic[[#This Row],[SampleVariableLabel]]+100*Systematic[[#This Row],[State]]</f>
        <v>617010405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617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4S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617010006</v>
      </c>
      <c r="H5767" s="134">
        <f>Systematic[[#This Row],[SampleVariableLabel]]+100*Systematic[[#This Row],[State]]</f>
        <v>617010506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617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5U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617010001</v>
      </c>
      <c r="H5768" s="134">
        <f>Systematic[[#This Row],[SampleVariableLabel]]+100*Systematic[[#This Row],[State]]</f>
        <v>617010601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617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6Rot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617010002</v>
      </c>
      <c r="H5769" s="134">
        <f>Systematic[[#This Row],[SampleVariableLabel]]+100*Systematic[[#This Row],[State]]</f>
        <v>617010702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618</v>
      </c>
      <c r="B5770" s="1">
        <f>IF(C5770=0,IF(B5769=Protocol!$V$20,1,B5769+1),B5769)</f>
        <v>1</v>
      </c>
      <c r="C5770" s="1">
        <f>IF(C5769+1=Protocol!$V$21,0,C5769+1)</f>
        <v>0</v>
      </c>
      <c r="D5770" s="1">
        <f t="shared" si="197"/>
        <v>3</v>
      </c>
      <c r="E5770" s="1" t="str">
        <f>INDEX(Protocol[Mark],MATCH(C5770,Protocol[Step],0))</f>
        <v>1pfi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618010003</v>
      </c>
      <c r="H5770" s="134">
        <f>Systematic[[#This Row],[SampleVariableLabel]]+100*Systematic[[#This Row],[State]]</f>
        <v>618010003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618</v>
      </c>
      <c r="B5771" s="1">
        <f>IF(C5771=0,IF(B5770=Protocol!$V$20,1,B5770+1),B5770)</f>
        <v>1</v>
      </c>
      <c r="C5771" s="1">
        <f>IF(C5770+1=Protocol!$V$21,0,C5770+1)</f>
        <v>1</v>
      </c>
      <c r="D5771" s="1">
        <f t="shared" si="197"/>
        <v>4</v>
      </c>
      <c r="E5771" s="1" t="str">
        <f>INDEX(Protocol[Mark],MATCH(C5771,Protocol[Step],0))</f>
        <v>1OctM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618010004</v>
      </c>
      <c r="H5771" s="134">
        <f>Systematic[[#This Row],[SampleVariableLabel]]+100*Systematic[[#This Row],[State]]</f>
        <v>618010104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618</v>
      </c>
      <c r="B5772" s="1">
        <f>IF(C5772=0,IF(B5771=Protocol!$V$20,1,B5771+1),B5771)</f>
        <v>1</v>
      </c>
      <c r="C5772" s="1">
        <f>IF(C5771+1=Protocol!$V$21,0,C5771+1)</f>
        <v>2</v>
      </c>
      <c r="D5772" s="1">
        <f t="shared" si="197"/>
        <v>5</v>
      </c>
      <c r="E5772" s="1" t="str">
        <f>INDEX(Protocol[Mark],MATCH(C5772,Protocol[Step],0))</f>
        <v>2D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618010005</v>
      </c>
      <c r="H5772" s="134">
        <f>Systematic[[#This Row],[SampleVariableLabel]]+100*Systematic[[#This Row],[State]]</f>
        <v>618010205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618</v>
      </c>
      <c r="B5773" s="1">
        <f>IF(C5773=0,IF(B5772=Protocol!$V$20,1,B5772+1),B5772)</f>
        <v>1</v>
      </c>
      <c r="C5773" s="1">
        <f>IF(C5772+1=Protocol!$V$21,0,C5772+1)</f>
        <v>3</v>
      </c>
      <c r="D5773" s="1">
        <f t="shared" si="197"/>
        <v>6</v>
      </c>
      <c r="E5773" s="1" t="str">
        <f>INDEX(Protocol[Mark],MATCH(C5773,Protocol[Step],0))</f>
        <v>2c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618010006</v>
      </c>
      <c r="H5773" s="134">
        <f>Systematic[[#This Row],[SampleVariableLabel]]+100*Systematic[[#This Row],[State]]</f>
        <v>618010306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618</v>
      </c>
      <c r="B5774" s="1">
        <f>IF(C5774=0,IF(B5773=Protocol!$V$20,1,B5773+1),B5773)</f>
        <v>1</v>
      </c>
      <c r="C5774" s="1">
        <f>IF(C5773+1=Protocol!$V$21,0,C5773+1)</f>
        <v>4</v>
      </c>
      <c r="D5774" s="1">
        <f t="shared" si="197"/>
        <v>1</v>
      </c>
      <c r="E5774" s="1" t="str">
        <f>INDEX(Protocol[Mark],MATCH(C5774,Protocol[Step],0))</f>
        <v>3P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618010001</v>
      </c>
      <c r="H5774" s="134">
        <f>Systematic[[#This Row],[SampleVariableLabel]]+100*Systematic[[#This Row],[State]]</f>
        <v>618010401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618</v>
      </c>
      <c r="B5775" s="1">
        <f>IF(C5775=0,IF(B5774=Protocol!$V$20,1,B5774+1),B5774)</f>
        <v>1</v>
      </c>
      <c r="C5775" s="1">
        <f>IF(C5774+1=Protocol!$V$21,0,C5774+1)</f>
        <v>5</v>
      </c>
      <c r="D5775" s="1">
        <f t="shared" si="197"/>
        <v>2</v>
      </c>
      <c r="E5775" s="1" t="str">
        <f>INDEX(Protocol[Mark],MATCH(C5775,Protocol[Step],0))</f>
        <v>4S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618010002</v>
      </c>
      <c r="H5775" s="134">
        <f>Systematic[[#This Row],[SampleVariableLabel]]+100*Systematic[[#This Row],[State]]</f>
        <v>618010502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618</v>
      </c>
      <c r="B5776" s="1">
        <f>IF(C5776=0,IF(B5775=Protocol!$V$20,1,B5775+1),B5775)</f>
        <v>1</v>
      </c>
      <c r="C5776" s="1">
        <f>IF(C5775+1=Protocol!$V$21,0,C5775+1)</f>
        <v>6</v>
      </c>
      <c r="D5776" s="1">
        <f t="shared" si="197"/>
        <v>3</v>
      </c>
      <c r="E5776" s="1" t="str">
        <f>INDEX(Protocol[Mark],MATCH(C5776,Protocol[Step],0))</f>
        <v>5U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618010003</v>
      </c>
      <c r="H5776" s="134">
        <f>Systematic[[#This Row],[SampleVariableLabel]]+100*Systematic[[#This Row],[State]]</f>
        <v>618010603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618</v>
      </c>
      <c r="B5777" s="1">
        <f>IF(C5777=0,IF(B5776=Protocol!$V$20,1,B5776+1),B5776)</f>
        <v>1</v>
      </c>
      <c r="C5777" s="1">
        <f>IF(C5776+1=Protocol!$V$21,0,C5776+1)</f>
        <v>7</v>
      </c>
      <c r="D5777" s="1">
        <f t="shared" si="197"/>
        <v>4</v>
      </c>
      <c r="E5777" s="1" t="str">
        <f>INDEX(Protocol[Mark],MATCH(C5777,Protocol[Step],0))</f>
        <v>6Rot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618010004</v>
      </c>
      <c r="H5777" s="134">
        <f>Systematic[[#This Row],[SampleVariableLabel]]+100*Systematic[[#This Row],[State]]</f>
        <v>618010704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619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1pfi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619010005</v>
      </c>
      <c r="H5778" s="134">
        <f>Systematic[[#This Row],[SampleVariableLabel]]+100*Systematic[[#This Row],[State]]</f>
        <v>619010005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619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1OctM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619010006</v>
      </c>
      <c r="H5779" s="134">
        <f>Systematic[[#This Row],[SampleVariableLabel]]+100*Systematic[[#This Row],[State]]</f>
        <v>619010106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619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2D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619010001</v>
      </c>
      <c r="H5780" s="134">
        <f>Systematic[[#This Row],[SampleVariableLabel]]+100*Systematic[[#This Row],[State]]</f>
        <v>619010201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619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2c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619010002</v>
      </c>
      <c r="H5781" s="134">
        <f>Systematic[[#This Row],[SampleVariableLabel]]+100*Systematic[[#This Row],[State]]</f>
        <v>619010302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619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3P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619010003</v>
      </c>
      <c r="H5782" s="134">
        <f>Systematic[[#This Row],[SampleVariableLabel]]+100*Systematic[[#This Row],[State]]</f>
        <v>619010403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619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4S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619010004</v>
      </c>
      <c r="H5783" s="134">
        <f>Systematic[[#This Row],[SampleVariableLabel]]+100*Systematic[[#This Row],[State]]</f>
        <v>619010504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619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5U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619010005</v>
      </c>
      <c r="H5784" s="134">
        <f>Systematic[[#This Row],[SampleVariableLabel]]+100*Systematic[[#This Row],[State]]</f>
        <v>619010605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619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6Rot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619010006</v>
      </c>
      <c r="H5785" s="134">
        <f>Systematic[[#This Row],[SampleVariableLabel]]+100*Systematic[[#This Row],[State]]</f>
        <v>619010706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620</v>
      </c>
      <c r="B5786" s="1">
        <f>IF(C5786=0,IF(B5785=Protocol!$V$20,1,B5785+1),B5785)</f>
        <v>1</v>
      </c>
      <c r="C5786" s="1">
        <f>IF(C5785+1=Protocol!$V$21,0,C5785+1)</f>
        <v>0</v>
      </c>
      <c r="D5786" s="1">
        <f t="shared" si="197"/>
        <v>1</v>
      </c>
      <c r="E5786" s="1" t="str">
        <f>INDEX(Protocol[Mark],MATCH(C5786,Protocol[Step],0))</f>
        <v>1pfi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620010001</v>
      </c>
      <c r="H5786" s="134">
        <f>Systematic[[#This Row],[SampleVariableLabel]]+100*Systematic[[#This Row],[State]]</f>
        <v>620010001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620</v>
      </c>
      <c r="B5787" s="1">
        <f>IF(C5787=0,IF(B5786=Protocol!$V$20,1,B5786+1),B5786)</f>
        <v>1</v>
      </c>
      <c r="C5787" s="1">
        <f>IF(C5786+1=Protocol!$V$21,0,C5786+1)</f>
        <v>1</v>
      </c>
      <c r="D5787" s="1">
        <f t="shared" si="197"/>
        <v>2</v>
      </c>
      <c r="E5787" s="1" t="str">
        <f>INDEX(Protocol[Mark],MATCH(C5787,Protocol[Step],0))</f>
        <v>1OctM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620010002</v>
      </c>
      <c r="H5787" s="134">
        <f>Systematic[[#This Row],[SampleVariableLabel]]+100*Systematic[[#This Row],[State]]</f>
        <v>620010102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620</v>
      </c>
      <c r="B5788" s="1">
        <f>IF(C5788=0,IF(B5787=Protocol!$V$20,1,B5787+1),B5787)</f>
        <v>1</v>
      </c>
      <c r="C5788" s="1">
        <f>IF(C5787+1=Protocol!$V$21,0,C5787+1)</f>
        <v>2</v>
      </c>
      <c r="D5788" s="1">
        <f t="shared" si="197"/>
        <v>3</v>
      </c>
      <c r="E5788" s="1" t="str">
        <f>INDEX(Protocol[Mark],MATCH(C5788,Protocol[Step],0))</f>
        <v>2D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620010003</v>
      </c>
      <c r="H5788" s="134">
        <f>Systematic[[#This Row],[SampleVariableLabel]]+100*Systematic[[#This Row],[State]]</f>
        <v>620010203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620</v>
      </c>
      <c r="B5789" s="1">
        <f>IF(C5789=0,IF(B5788=Protocol!$V$20,1,B5788+1),B5788)</f>
        <v>1</v>
      </c>
      <c r="C5789" s="1">
        <f>IF(C5788+1=Protocol!$V$21,0,C5788+1)</f>
        <v>3</v>
      </c>
      <c r="D5789" s="1">
        <f t="shared" si="197"/>
        <v>4</v>
      </c>
      <c r="E5789" s="1" t="str">
        <f>INDEX(Protocol[Mark],MATCH(C5789,Protocol[Step],0))</f>
        <v>2c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620010004</v>
      </c>
      <c r="H5789" s="134">
        <f>Systematic[[#This Row],[SampleVariableLabel]]+100*Systematic[[#This Row],[State]]</f>
        <v>620010304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620</v>
      </c>
      <c r="B5790" s="1">
        <f>IF(C5790=0,IF(B5789=Protocol!$V$20,1,B5789+1),B5789)</f>
        <v>1</v>
      </c>
      <c r="C5790" s="1">
        <f>IF(C5789+1=Protocol!$V$21,0,C5789+1)</f>
        <v>4</v>
      </c>
      <c r="D5790" s="1">
        <f t="shared" si="197"/>
        <v>5</v>
      </c>
      <c r="E5790" s="1" t="str">
        <f>INDEX(Protocol[Mark],MATCH(C5790,Protocol[Step],0))</f>
        <v>3P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620010005</v>
      </c>
      <c r="H5790" s="134">
        <f>Systematic[[#This Row],[SampleVariableLabel]]+100*Systematic[[#This Row],[State]]</f>
        <v>620010405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620</v>
      </c>
      <c r="B5791" s="1">
        <f>IF(C5791=0,IF(B5790=Protocol!$V$20,1,B5790+1),B5790)</f>
        <v>1</v>
      </c>
      <c r="C5791" s="1">
        <f>IF(C5790+1=Protocol!$V$21,0,C5790+1)</f>
        <v>5</v>
      </c>
      <c r="D5791" s="1">
        <f t="shared" si="197"/>
        <v>6</v>
      </c>
      <c r="E5791" s="1" t="str">
        <f>INDEX(Protocol[Mark],MATCH(C5791,Protocol[Step],0))</f>
        <v>4S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620010006</v>
      </c>
      <c r="H5791" s="134">
        <f>Systematic[[#This Row],[SampleVariableLabel]]+100*Systematic[[#This Row],[State]]</f>
        <v>620010506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620</v>
      </c>
      <c r="B5792" s="1">
        <f>IF(C5792=0,IF(B5791=Protocol!$V$20,1,B5791+1),B5791)</f>
        <v>1</v>
      </c>
      <c r="C5792" s="1">
        <f>IF(C5791+1=Protocol!$V$21,0,C5791+1)</f>
        <v>6</v>
      </c>
      <c r="D5792" s="1">
        <f t="shared" si="197"/>
        <v>1</v>
      </c>
      <c r="E5792" s="1" t="str">
        <f>INDEX(Protocol[Mark],MATCH(C5792,Protocol[Step],0))</f>
        <v>5U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620010001</v>
      </c>
      <c r="H5792" s="134">
        <f>Systematic[[#This Row],[SampleVariableLabel]]+100*Systematic[[#This Row],[State]]</f>
        <v>620010601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620</v>
      </c>
      <c r="B5793" s="1">
        <f>IF(C5793=0,IF(B5792=Protocol!$V$20,1,B5792+1),B5792)</f>
        <v>1</v>
      </c>
      <c r="C5793" s="1">
        <f>IF(C5792+1=Protocol!$V$21,0,C5792+1)</f>
        <v>7</v>
      </c>
      <c r="D5793" s="1">
        <f t="shared" si="197"/>
        <v>2</v>
      </c>
      <c r="E5793" s="1" t="str">
        <f>INDEX(Protocol[Mark],MATCH(C5793,Protocol[Step],0))</f>
        <v>6Rot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620010002</v>
      </c>
      <c r="H5793" s="134">
        <f>Systematic[[#This Row],[SampleVariableLabel]]+100*Systematic[[#This Row],[State]]</f>
        <v>620010702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621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1pfi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621010003</v>
      </c>
      <c r="H5794" s="134">
        <f>Systematic[[#This Row],[SampleVariableLabel]]+100*Systematic[[#This Row],[State]]</f>
        <v>621010003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621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1OctM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621010004</v>
      </c>
      <c r="H5795" s="134">
        <f>Systematic[[#This Row],[SampleVariableLabel]]+100*Systematic[[#This Row],[State]]</f>
        <v>621010104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621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2D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621010005</v>
      </c>
      <c r="H5796" s="134">
        <f>Systematic[[#This Row],[SampleVariableLabel]]+100*Systematic[[#This Row],[State]]</f>
        <v>621010205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621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2c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621010006</v>
      </c>
      <c r="H5797" s="134">
        <f>Systematic[[#This Row],[SampleVariableLabel]]+100*Systematic[[#This Row],[State]]</f>
        <v>621010306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621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3P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621010001</v>
      </c>
      <c r="H5798" s="134">
        <f>Systematic[[#This Row],[SampleVariableLabel]]+100*Systematic[[#This Row],[State]]</f>
        <v>621010401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621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4S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621010002</v>
      </c>
      <c r="H5799" s="134">
        <f>Systematic[[#This Row],[SampleVariableLabel]]+100*Systematic[[#This Row],[State]]</f>
        <v>621010502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621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5U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621010003</v>
      </c>
      <c r="H5800" s="134">
        <f>Systematic[[#This Row],[SampleVariableLabel]]+100*Systematic[[#This Row],[State]]</f>
        <v>621010603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621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6Rot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621010004</v>
      </c>
      <c r="H5801" s="134">
        <f>Systematic[[#This Row],[SampleVariableLabel]]+100*Systematic[[#This Row],[State]]</f>
        <v>621010704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622</v>
      </c>
      <c r="B5802" s="1">
        <f>IF(C5802=0,IF(B5801=Protocol!$V$20,1,B5801+1),B5801)</f>
        <v>1</v>
      </c>
      <c r="C5802" s="1">
        <f>IF(C5801+1=Protocol!$V$21,0,C5801+1)</f>
        <v>0</v>
      </c>
      <c r="D5802" s="1">
        <f t="shared" si="197"/>
        <v>5</v>
      </c>
      <c r="E5802" s="1" t="str">
        <f>INDEX(Protocol[Mark],MATCH(C5802,Protocol[Step],0))</f>
        <v>1pfi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622010005</v>
      </c>
      <c r="H5802" s="134">
        <f>Systematic[[#This Row],[SampleVariableLabel]]+100*Systematic[[#This Row],[State]]</f>
        <v>622010005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622</v>
      </c>
      <c r="B5803" s="1">
        <f>IF(C5803=0,IF(B5802=Protocol!$V$20,1,B5802+1),B5802)</f>
        <v>1</v>
      </c>
      <c r="C5803" s="1">
        <f>IF(C5802+1=Protocol!$V$21,0,C5802+1)</f>
        <v>1</v>
      </c>
      <c r="D5803" s="1">
        <f t="shared" si="197"/>
        <v>6</v>
      </c>
      <c r="E5803" s="1" t="str">
        <f>INDEX(Protocol[Mark],MATCH(C5803,Protocol[Step],0))</f>
        <v>1OctM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622010006</v>
      </c>
      <c r="H5803" s="134">
        <f>Systematic[[#This Row],[SampleVariableLabel]]+100*Systematic[[#This Row],[State]]</f>
        <v>622010106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622</v>
      </c>
      <c r="B5804" s="1">
        <f>IF(C5804=0,IF(B5803=Protocol!$V$20,1,B5803+1),B5803)</f>
        <v>1</v>
      </c>
      <c r="C5804" s="1">
        <f>IF(C5803+1=Protocol!$V$21,0,C5803+1)</f>
        <v>2</v>
      </c>
      <c r="D5804" s="1">
        <f t="shared" si="197"/>
        <v>1</v>
      </c>
      <c r="E5804" s="1" t="str">
        <f>INDEX(Protocol[Mark],MATCH(C5804,Protocol[Step],0))</f>
        <v>2D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622010001</v>
      </c>
      <c r="H5804" s="134">
        <f>Systematic[[#This Row],[SampleVariableLabel]]+100*Systematic[[#This Row],[State]]</f>
        <v>622010201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622</v>
      </c>
      <c r="B5805" s="1">
        <f>IF(C5805=0,IF(B5804=Protocol!$V$20,1,B5804+1),B5804)</f>
        <v>1</v>
      </c>
      <c r="C5805" s="1">
        <f>IF(C5804+1=Protocol!$V$21,0,C5804+1)</f>
        <v>3</v>
      </c>
      <c r="D5805" s="1">
        <f t="shared" si="197"/>
        <v>2</v>
      </c>
      <c r="E5805" s="1" t="str">
        <f>INDEX(Protocol[Mark],MATCH(C5805,Protocol[Step],0))</f>
        <v>2c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622010002</v>
      </c>
      <c r="H5805" s="134">
        <f>Systematic[[#This Row],[SampleVariableLabel]]+100*Systematic[[#This Row],[State]]</f>
        <v>622010302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622</v>
      </c>
      <c r="B5806" s="1">
        <f>IF(C5806=0,IF(B5805=Protocol!$V$20,1,B5805+1),B5805)</f>
        <v>1</v>
      </c>
      <c r="C5806" s="1">
        <f>IF(C5805+1=Protocol!$V$21,0,C5805+1)</f>
        <v>4</v>
      </c>
      <c r="D5806" s="1">
        <f t="shared" si="197"/>
        <v>3</v>
      </c>
      <c r="E5806" s="1" t="str">
        <f>INDEX(Protocol[Mark],MATCH(C5806,Protocol[Step],0))</f>
        <v>3P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622010003</v>
      </c>
      <c r="H5806" s="134">
        <f>Systematic[[#This Row],[SampleVariableLabel]]+100*Systematic[[#This Row],[State]]</f>
        <v>622010403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622</v>
      </c>
      <c r="B5807" s="1">
        <f>IF(C5807=0,IF(B5806=Protocol!$V$20,1,B5806+1),B5806)</f>
        <v>1</v>
      </c>
      <c r="C5807" s="1">
        <f>IF(C5806+1=Protocol!$V$21,0,C5806+1)</f>
        <v>5</v>
      </c>
      <c r="D5807" s="1">
        <f t="shared" si="197"/>
        <v>4</v>
      </c>
      <c r="E5807" s="1" t="str">
        <f>INDEX(Protocol[Mark],MATCH(C5807,Protocol[Step],0))</f>
        <v>4S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622010004</v>
      </c>
      <c r="H5807" s="134">
        <f>Systematic[[#This Row],[SampleVariableLabel]]+100*Systematic[[#This Row],[State]]</f>
        <v>622010504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622</v>
      </c>
      <c r="B5808" s="1">
        <f>IF(C5808=0,IF(B5807=Protocol!$V$20,1,B5807+1),B5807)</f>
        <v>1</v>
      </c>
      <c r="C5808" s="1">
        <f>IF(C5807+1=Protocol!$V$21,0,C5807+1)</f>
        <v>6</v>
      </c>
      <c r="D5808" s="1">
        <f t="shared" si="197"/>
        <v>5</v>
      </c>
      <c r="E5808" s="1" t="str">
        <f>INDEX(Protocol[Mark],MATCH(C5808,Protocol[Step],0))</f>
        <v>5U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622010005</v>
      </c>
      <c r="H5808" s="134">
        <f>Systematic[[#This Row],[SampleVariableLabel]]+100*Systematic[[#This Row],[State]]</f>
        <v>622010605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622</v>
      </c>
      <c r="B5809" s="1">
        <f>IF(C5809=0,IF(B5808=Protocol!$V$20,1,B5808+1),B5808)</f>
        <v>1</v>
      </c>
      <c r="C5809" s="1">
        <f>IF(C5808+1=Protocol!$V$21,0,C5808+1)</f>
        <v>7</v>
      </c>
      <c r="D5809" s="1">
        <f t="shared" si="197"/>
        <v>6</v>
      </c>
      <c r="E5809" s="1" t="str">
        <f>INDEX(Protocol[Mark],MATCH(C5809,Protocol[Step],0))</f>
        <v>6Rot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622010006</v>
      </c>
      <c r="H5809" s="134">
        <f>Systematic[[#This Row],[SampleVariableLabel]]+100*Systematic[[#This Row],[State]]</f>
        <v>622010706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623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1pfi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623010001</v>
      </c>
      <c r="H5810" s="134">
        <f>Systematic[[#This Row],[SampleVariableLabel]]+100*Systematic[[#This Row],[State]]</f>
        <v>623010001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623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1OctM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623010002</v>
      </c>
      <c r="H5811" s="134">
        <f>Systematic[[#This Row],[SampleVariableLabel]]+100*Systematic[[#This Row],[State]]</f>
        <v>623010102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623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2D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623010003</v>
      </c>
      <c r="H5812" s="134">
        <f>Systematic[[#This Row],[SampleVariableLabel]]+100*Systematic[[#This Row],[State]]</f>
        <v>623010203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623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2c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623010004</v>
      </c>
      <c r="H5813" s="134">
        <f>Systematic[[#This Row],[SampleVariableLabel]]+100*Systematic[[#This Row],[State]]</f>
        <v>623010304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623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3P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623010005</v>
      </c>
      <c r="H5814" s="134">
        <f>Systematic[[#This Row],[SampleVariableLabel]]+100*Systematic[[#This Row],[State]]</f>
        <v>623010405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623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4S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623010006</v>
      </c>
      <c r="H5815" s="134">
        <f>Systematic[[#This Row],[SampleVariableLabel]]+100*Systematic[[#This Row],[State]]</f>
        <v>623010506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623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5U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623010001</v>
      </c>
      <c r="H5816" s="134">
        <f>Systematic[[#This Row],[SampleVariableLabel]]+100*Systematic[[#This Row],[State]]</f>
        <v>623010601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623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6Rot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623010002</v>
      </c>
      <c r="H5817" s="134">
        <f>Systematic[[#This Row],[SampleVariableLabel]]+100*Systematic[[#This Row],[State]]</f>
        <v>623010702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624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1pfi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624010003</v>
      </c>
      <c r="H5818" s="134">
        <f>Systematic[[#This Row],[SampleVariableLabel]]+100*Systematic[[#This Row],[State]]</f>
        <v>624010003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624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1OctM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624010004</v>
      </c>
      <c r="H5819" s="134">
        <f>Systematic[[#This Row],[SampleVariableLabel]]+100*Systematic[[#This Row],[State]]</f>
        <v>624010104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624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2D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624010005</v>
      </c>
      <c r="H5820" s="134">
        <f>Systematic[[#This Row],[SampleVariableLabel]]+100*Systematic[[#This Row],[State]]</f>
        <v>624010205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624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2c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624010006</v>
      </c>
      <c r="H5821" s="134">
        <f>Systematic[[#This Row],[SampleVariableLabel]]+100*Systematic[[#This Row],[State]]</f>
        <v>624010306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624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3P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624010001</v>
      </c>
      <c r="H5822" s="134">
        <f>Systematic[[#This Row],[SampleVariableLabel]]+100*Systematic[[#This Row],[State]]</f>
        <v>624010401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624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4S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624010002</v>
      </c>
      <c r="H5823" s="134">
        <f>Systematic[[#This Row],[SampleVariableLabel]]+100*Systematic[[#This Row],[State]]</f>
        <v>624010502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624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5U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624010003</v>
      </c>
      <c r="H5824" s="134">
        <f>Systematic[[#This Row],[SampleVariableLabel]]+100*Systematic[[#This Row],[State]]</f>
        <v>624010603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624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6Rot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624010004</v>
      </c>
      <c r="H5825" s="134">
        <f>Systematic[[#This Row],[SampleVariableLabel]]+100*Systematic[[#This Row],[State]]</f>
        <v>624010704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625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1pfi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625010005</v>
      </c>
      <c r="H5826" s="134">
        <f>Systematic[[#This Row],[SampleVariableLabel]]+100*Systematic[[#This Row],[State]]</f>
        <v>625010005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625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1OctM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625010006</v>
      </c>
      <c r="H5827" s="134">
        <f>Systematic[[#This Row],[SampleVariableLabel]]+100*Systematic[[#This Row],[State]]</f>
        <v>625010106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625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625010001</v>
      </c>
      <c r="H5828" s="134">
        <f>Systematic[[#This Row],[SampleVariableLabel]]+100*Systematic[[#This Row],[State]]</f>
        <v>625010201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625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625010002</v>
      </c>
      <c r="H5829" s="134">
        <f>Systematic[[#This Row],[SampleVariableLabel]]+100*Systematic[[#This Row],[State]]</f>
        <v>625010302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625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3P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625010003</v>
      </c>
      <c r="H5830" s="134">
        <f>Systematic[[#This Row],[SampleVariableLabel]]+100*Systematic[[#This Row],[State]]</f>
        <v>625010403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625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4S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625010004</v>
      </c>
      <c r="H5831" s="134">
        <f>Systematic[[#This Row],[SampleVariableLabel]]+100*Systematic[[#This Row],[State]]</f>
        <v>625010504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625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5U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625010005</v>
      </c>
      <c r="H5832" s="134">
        <f>Systematic[[#This Row],[SampleVariableLabel]]+100*Systematic[[#This Row],[State]]</f>
        <v>625010605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625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6Rot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625010006</v>
      </c>
      <c r="H5833" s="134">
        <f>Systematic[[#This Row],[SampleVariableLabel]]+100*Systematic[[#This Row],[State]]</f>
        <v>625010706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626</v>
      </c>
      <c r="B5834" s="1">
        <f>IF(C5834=0,IF(B5833=Protocol!$V$20,1,B5833+1),B5833)</f>
        <v>1</v>
      </c>
      <c r="C5834" s="1">
        <f>IF(C5833+1=Protocol!$V$21,0,C5833+1)</f>
        <v>0</v>
      </c>
      <c r="D5834" s="1">
        <f t="shared" si="199"/>
        <v>1</v>
      </c>
      <c r="E5834" s="1" t="str">
        <f>INDEX(Protocol[Mark],MATCH(C5834,Protocol[Step],0))</f>
        <v>1pfi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626010001</v>
      </c>
      <c r="H5834" s="134">
        <f>Systematic[[#This Row],[SampleVariableLabel]]+100*Systematic[[#This Row],[State]]</f>
        <v>626010001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626</v>
      </c>
      <c r="B5835" s="1">
        <f>IF(C5835=0,IF(B5834=Protocol!$V$20,1,B5834+1),B5834)</f>
        <v>1</v>
      </c>
      <c r="C5835" s="1">
        <f>IF(C5834+1=Protocol!$V$21,0,C5834+1)</f>
        <v>1</v>
      </c>
      <c r="D5835" s="1">
        <f t="shared" si="199"/>
        <v>2</v>
      </c>
      <c r="E5835" s="1" t="str">
        <f>INDEX(Protocol[Mark],MATCH(C5835,Protocol[Step],0))</f>
        <v>1OctM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626010002</v>
      </c>
      <c r="H5835" s="134">
        <f>Systematic[[#This Row],[SampleVariableLabel]]+100*Systematic[[#This Row],[State]]</f>
        <v>626010102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626</v>
      </c>
      <c r="B5836" s="1">
        <f>IF(C5836=0,IF(B5835=Protocol!$V$20,1,B5835+1),B5835)</f>
        <v>1</v>
      </c>
      <c r="C5836" s="1">
        <f>IF(C5835+1=Protocol!$V$21,0,C5835+1)</f>
        <v>2</v>
      </c>
      <c r="D5836" s="1">
        <f t="shared" si="199"/>
        <v>3</v>
      </c>
      <c r="E5836" s="1" t="str">
        <f>INDEX(Protocol[Mark],MATCH(C5836,Protocol[Step],0))</f>
        <v>2D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626010003</v>
      </c>
      <c r="H5836" s="134">
        <f>Systematic[[#This Row],[SampleVariableLabel]]+100*Systematic[[#This Row],[State]]</f>
        <v>626010203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626</v>
      </c>
      <c r="B5837" s="1">
        <f>IF(C5837=0,IF(B5836=Protocol!$V$20,1,B5836+1),B5836)</f>
        <v>1</v>
      </c>
      <c r="C5837" s="1">
        <f>IF(C5836+1=Protocol!$V$21,0,C5836+1)</f>
        <v>3</v>
      </c>
      <c r="D5837" s="1">
        <f t="shared" si="199"/>
        <v>4</v>
      </c>
      <c r="E5837" s="1" t="str">
        <f>INDEX(Protocol[Mark],MATCH(C5837,Protocol[Step],0))</f>
        <v>2c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626010004</v>
      </c>
      <c r="H5837" s="134">
        <f>Systematic[[#This Row],[SampleVariableLabel]]+100*Systematic[[#This Row],[State]]</f>
        <v>626010304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626</v>
      </c>
      <c r="B5838" s="1">
        <f>IF(C5838=0,IF(B5837=Protocol!$V$20,1,B5837+1),B5837)</f>
        <v>1</v>
      </c>
      <c r="C5838" s="1">
        <f>IF(C5837+1=Protocol!$V$21,0,C5837+1)</f>
        <v>4</v>
      </c>
      <c r="D5838" s="1">
        <f t="shared" si="199"/>
        <v>5</v>
      </c>
      <c r="E5838" s="1" t="str">
        <f>INDEX(Protocol[Mark],MATCH(C5838,Protocol[Step],0))</f>
        <v>3P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626010005</v>
      </c>
      <c r="H5838" s="134">
        <f>Systematic[[#This Row],[SampleVariableLabel]]+100*Systematic[[#This Row],[State]]</f>
        <v>626010405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626</v>
      </c>
      <c r="B5839" s="1">
        <f>IF(C5839=0,IF(B5838=Protocol!$V$20,1,B5838+1),B5838)</f>
        <v>1</v>
      </c>
      <c r="C5839" s="1">
        <f>IF(C5838+1=Protocol!$V$21,0,C5838+1)</f>
        <v>5</v>
      </c>
      <c r="D5839" s="1">
        <f t="shared" si="199"/>
        <v>6</v>
      </c>
      <c r="E5839" s="1" t="str">
        <f>INDEX(Protocol[Mark],MATCH(C5839,Protocol[Step],0))</f>
        <v>4S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626010006</v>
      </c>
      <c r="H5839" s="134">
        <f>Systematic[[#This Row],[SampleVariableLabel]]+100*Systematic[[#This Row],[State]]</f>
        <v>626010506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626</v>
      </c>
      <c r="B5840" s="1">
        <f>IF(C5840=0,IF(B5839=Protocol!$V$20,1,B5839+1),B5839)</f>
        <v>1</v>
      </c>
      <c r="C5840" s="1">
        <f>IF(C5839+1=Protocol!$V$21,0,C5839+1)</f>
        <v>6</v>
      </c>
      <c r="D5840" s="1">
        <f t="shared" si="199"/>
        <v>1</v>
      </c>
      <c r="E5840" s="1" t="str">
        <f>INDEX(Protocol[Mark],MATCH(C5840,Protocol[Step],0))</f>
        <v>5U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626010001</v>
      </c>
      <c r="H5840" s="134">
        <f>Systematic[[#This Row],[SampleVariableLabel]]+100*Systematic[[#This Row],[State]]</f>
        <v>626010601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626</v>
      </c>
      <c r="B5841" s="1">
        <f>IF(C5841=0,IF(B5840=Protocol!$V$20,1,B5840+1),B5840)</f>
        <v>1</v>
      </c>
      <c r="C5841" s="1">
        <f>IF(C5840+1=Protocol!$V$21,0,C5840+1)</f>
        <v>7</v>
      </c>
      <c r="D5841" s="1">
        <f t="shared" si="199"/>
        <v>2</v>
      </c>
      <c r="E5841" s="1" t="str">
        <f>INDEX(Protocol[Mark],MATCH(C5841,Protocol[Step],0))</f>
        <v>6Rot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626010002</v>
      </c>
      <c r="H5841" s="134">
        <f>Systematic[[#This Row],[SampleVariableLabel]]+100*Systematic[[#This Row],[State]]</f>
        <v>626010702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627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1pfi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627010003</v>
      </c>
      <c r="H5842" s="134">
        <f>Systematic[[#This Row],[SampleVariableLabel]]+100*Systematic[[#This Row],[State]]</f>
        <v>627010003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627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1OctM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627010004</v>
      </c>
      <c r="H5843" s="134">
        <f>Systematic[[#This Row],[SampleVariableLabel]]+100*Systematic[[#This Row],[State]]</f>
        <v>627010104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627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2D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627010005</v>
      </c>
      <c r="H5844" s="134">
        <f>Systematic[[#This Row],[SampleVariableLabel]]+100*Systematic[[#This Row],[State]]</f>
        <v>627010205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627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2c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627010006</v>
      </c>
      <c r="H5845" s="134">
        <f>Systematic[[#This Row],[SampleVariableLabel]]+100*Systematic[[#This Row],[State]]</f>
        <v>627010306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627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3P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627010001</v>
      </c>
      <c r="H5846" s="134">
        <f>Systematic[[#This Row],[SampleVariableLabel]]+100*Systematic[[#This Row],[State]]</f>
        <v>627010401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627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4S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627010002</v>
      </c>
      <c r="H5847" s="134">
        <f>Systematic[[#This Row],[SampleVariableLabel]]+100*Systematic[[#This Row],[State]]</f>
        <v>627010502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627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5U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627010003</v>
      </c>
      <c r="H5848" s="134">
        <f>Systematic[[#This Row],[SampleVariableLabel]]+100*Systematic[[#This Row],[State]]</f>
        <v>627010603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627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6Rot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627010004</v>
      </c>
      <c r="H5849" s="134">
        <f>Systematic[[#This Row],[SampleVariableLabel]]+100*Systematic[[#This Row],[State]]</f>
        <v>627010704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628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1pfi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628010005</v>
      </c>
      <c r="H5850" s="134">
        <f>Systematic[[#This Row],[SampleVariableLabel]]+100*Systematic[[#This Row],[State]]</f>
        <v>628010005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628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1OctM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628010006</v>
      </c>
      <c r="H5851" s="134">
        <f>Systematic[[#This Row],[SampleVariableLabel]]+100*Systematic[[#This Row],[State]]</f>
        <v>628010106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628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2D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628010001</v>
      </c>
      <c r="H5852" s="134">
        <f>Systematic[[#This Row],[SampleVariableLabel]]+100*Systematic[[#This Row],[State]]</f>
        <v>628010201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628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2c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628010002</v>
      </c>
      <c r="H5853" s="134">
        <f>Systematic[[#This Row],[SampleVariableLabel]]+100*Systematic[[#This Row],[State]]</f>
        <v>628010302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628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3P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628010003</v>
      </c>
      <c r="H5854" s="134">
        <f>Systematic[[#This Row],[SampleVariableLabel]]+100*Systematic[[#This Row],[State]]</f>
        <v>628010403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628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4S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628010004</v>
      </c>
      <c r="H5855" s="134">
        <f>Systematic[[#This Row],[SampleVariableLabel]]+100*Systematic[[#This Row],[State]]</f>
        <v>628010504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628</v>
      </c>
      <c r="B5856" s="1">
        <f>IF(C5856=0,IF(B5855=Protocol!$V$20,1,B5855+1),B5855)</f>
        <v>1</v>
      </c>
      <c r="C5856" s="1">
        <f>IF(C5855+1=Protocol!$V$21,0,C5855+1)</f>
        <v>6</v>
      </c>
      <c r="D5856" s="1">
        <f t="shared" si="199"/>
        <v>5</v>
      </c>
      <c r="E5856" s="1" t="str">
        <f>INDEX(Protocol[Mark],MATCH(C5856,Protocol[Step],0))</f>
        <v>5U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628010005</v>
      </c>
      <c r="H5856" s="134">
        <f>Systematic[[#This Row],[SampleVariableLabel]]+100*Systematic[[#This Row],[State]]</f>
        <v>628010605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628</v>
      </c>
      <c r="B5857" s="1">
        <f>IF(C5857=0,IF(B5856=Protocol!$V$20,1,B5856+1),B5856)</f>
        <v>1</v>
      </c>
      <c r="C5857" s="1">
        <f>IF(C5856+1=Protocol!$V$21,0,C5856+1)</f>
        <v>7</v>
      </c>
      <c r="D5857" s="1">
        <f t="shared" si="199"/>
        <v>6</v>
      </c>
      <c r="E5857" s="1" t="str">
        <f>INDEX(Protocol[Mark],MATCH(C5857,Protocol[Step],0))</f>
        <v>6Rot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628010006</v>
      </c>
      <c r="H5857" s="134">
        <f>Systematic[[#This Row],[SampleVariableLabel]]+100*Systematic[[#This Row],[State]]</f>
        <v>628010706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629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1pfi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629010001</v>
      </c>
      <c r="H5858" s="134">
        <f>Systematic[[#This Row],[SampleVariableLabel]]+100*Systematic[[#This Row],[State]]</f>
        <v>629010001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629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1OctM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629010002</v>
      </c>
      <c r="H5859" s="134">
        <f>Systematic[[#This Row],[SampleVariableLabel]]+100*Systematic[[#This Row],[State]]</f>
        <v>629010102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629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2D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629010003</v>
      </c>
      <c r="H5860" s="134">
        <f>Systematic[[#This Row],[SampleVariableLabel]]+100*Systematic[[#This Row],[State]]</f>
        <v>629010203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629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2c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629010004</v>
      </c>
      <c r="H5861" s="134">
        <f>Systematic[[#This Row],[SampleVariableLabel]]+100*Systematic[[#This Row],[State]]</f>
        <v>629010304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629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3P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629010005</v>
      </c>
      <c r="H5862" s="134">
        <f>Systematic[[#This Row],[SampleVariableLabel]]+100*Systematic[[#This Row],[State]]</f>
        <v>629010405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629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4S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629010006</v>
      </c>
      <c r="H5863" s="134">
        <f>Systematic[[#This Row],[SampleVariableLabel]]+100*Systematic[[#This Row],[State]]</f>
        <v>629010506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629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5U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629010001</v>
      </c>
      <c r="H5864" s="134">
        <f>Systematic[[#This Row],[SampleVariableLabel]]+100*Systematic[[#This Row],[State]]</f>
        <v>629010601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629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6Rot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629010002</v>
      </c>
      <c r="H5865" s="134">
        <f>Systematic[[#This Row],[SampleVariableLabel]]+100*Systematic[[#This Row],[State]]</f>
        <v>629010702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630</v>
      </c>
      <c r="B5866" s="1">
        <f>IF(C5866=0,IF(B5865=Protocol!$V$20,1,B5865+1),B5865)</f>
        <v>1</v>
      </c>
      <c r="C5866" s="1">
        <f>IF(C5865+1=Protocol!$V$21,0,C5865+1)</f>
        <v>0</v>
      </c>
      <c r="D5866" s="1">
        <f t="shared" si="199"/>
        <v>3</v>
      </c>
      <c r="E5866" s="1" t="str">
        <f>INDEX(Protocol[Mark],MATCH(C5866,Protocol[Step],0))</f>
        <v>1pfi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630010003</v>
      </c>
      <c r="H5866" s="134">
        <f>Systematic[[#This Row],[SampleVariableLabel]]+100*Systematic[[#This Row],[State]]</f>
        <v>630010003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630</v>
      </c>
      <c r="B5867" s="1">
        <f>IF(C5867=0,IF(B5866=Protocol!$V$20,1,B5866+1),B5866)</f>
        <v>1</v>
      </c>
      <c r="C5867" s="1">
        <f>IF(C5866+1=Protocol!$V$21,0,C5866+1)</f>
        <v>1</v>
      </c>
      <c r="D5867" s="1">
        <f t="shared" si="199"/>
        <v>4</v>
      </c>
      <c r="E5867" s="1" t="str">
        <f>INDEX(Protocol[Mark],MATCH(C5867,Protocol[Step],0))</f>
        <v>1OctM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630010004</v>
      </c>
      <c r="H5867" s="134">
        <f>Systematic[[#This Row],[SampleVariableLabel]]+100*Systematic[[#This Row],[State]]</f>
        <v>630010104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630</v>
      </c>
      <c r="B5868" s="1">
        <f>IF(C5868=0,IF(B5867=Protocol!$V$20,1,B5867+1),B5867)</f>
        <v>1</v>
      </c>
      <c r="C5868" s="1">
        <f>IF(C5867+1=Protocol!$V$21,0,C5867+1)</f>
        <v>2</v>
      </c>
      <c r="D5868" s="1">
        <f t="shared" si="199"/>
        <v>5</v>
      </c>
      <c r="E5868" s="1" t="str">
        <f>INDEX(Protocol[Mark],MATCH(C5868,Protocol[Step],0))</f>
        <v>2D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630010005</v>
      </c>
      <c r="H5868" s="134">
        <f>Systematic[[#This Row],[SampleVariableLabel]]+100*Systematic[[#This Row],[State]]</f>
        <v>630010205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630</v>
      </c>
      <c r="B5869" s="1">
        <f>IF(C5869=0,IF(B5868=Protocol!$V$20,1,B5868+1),B5868)</f>
        <v>1</v>
      </c>
      <c r="C5869" s="1">
        <f>IF(C5868+1=Protocol!$V$21,0,C5868+1)</f>
        <v>3</v>
      </c>
      <c r="D5869" s="1">
        <f t="shared" si="199"/>
        <v>6</v>
      </c>
      <c r="E5869" s="1" t="str">
        <f>INDEX(Protocol[Mark],MATCH(C5869,Protocol[Step],0))</f>
        <v>2c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630010006</v>
      </c>
      <c r="H5869" s="134">
        <f>Systematic[[#This Row],[SampleVariableLabel]]+100*Systematic[[#This Row],[State]]</f>
        <v>630010306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630</v>
      </c>
      <c r="B5870" s="1">
        <f>IF(C5870=0,IF(B5869=Protocol!$V$20,1,B5869+1),B5869)</f>
        <v>1</v>
      </c>
      <c r="C5870" s="1">
        <f>IF(C5869+1=Protocol!$V$21,0,C5869+1)</f>
        <v>4</v>
      </c>
      <c r="D5870" s="1">
        <f t="shared" si="199"/>
        <v>1</v>
      </c>
      <c r="E5870" s="1" t="str">
        <f>INDEX(Protocol[Mark],MATCH(C5870,Protocol[Step],0))</f>
        <v>3P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630010001</v>
      </c>
      <c r="H5870" s="134">
        <f>Systematic[[#This Row],[SampleVariableLabel]]+100*Systematic[[#This Row],[State]]</f>
        <v>630010401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630</v>
      </c>
      <c r="B5871" s="1">
        <f>IF(C5871=0,IF(B5870=Protocol!$V$20,1,B5870+1),B5870)</f>
        <v>1</v>
      </c>
      <c r="C5871" s="1">
        <f>IF(C5870+1=Protocol!$V$21,0,C5870+1)</f>
        <v>5</v>
      </c>
      <c r="D5871" s="1">
        <f t="shared" si="199"/>
        <v>2</v>
      </c>
      <c r="E5871" s="1" t="str">
        <f>INDEX(Protocol[Mark],MATCH(C5871,Protocol[Step],0))</f>
        <v>4S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630010002</v>
      </c>
      <c r="H5871" s="134">
        <f>Systematic[[#This Row],[SampleVariableLabel]]+100*Systematic[[#This Row],[State]]</f>
        <v>630010502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630</v>
      </c>
      <c r="B5872" s="1">
        <f>IF(C5872=0,IF(B5871=Protocol!$V$20,1,B5871+1),B5871)</f>
        <v>1</v>
      </c>
      <c r="C5872" s="1">
        <f>IF(C5871+1=Protocol!$V$21,0,C5871+1)</f>
        <v>6</v>
      </c>
      <c r="D5872" s="1">
        <f t="shared" si="199"/>
        <v>3</v>
      </c>
      <c r="E5872" s="1" t="str">
        <f>INDEX(Protocol[Mark],MATCH(C5872,Protocol[Step],0))</f>
        <v>5U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630010003</v>
      </c>
      <c r="H5872" s="134">
        <f>Systematic[[#This Row],[SampleVariableLabel]]+100*Systematic[[#This Row],[State]]</f>
        <v>630010603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630</v>
      </c>
      <c r="B5873" s="1">
        <f>IF(C5873=0,IF(B5872=Protocol!$V$20,1,B5872+1),B5872)</f>
        <v>1</v>
      </c>
      <c r="C5873" s="1">
        <f>IF(C5872+1=Protocol!$V$21,0,C5872+1)</f>
        <v>7</v>
      </c>
      <c r="D5873" s="1">
        <f t="shared" si="199"/>
        <v>4</v>
      </c>
      <c r="E5873" s="1" t="str">
        <f>INDEX(Protocol[Mark],MATCH(C5873,Protocol[Step],0))</f>
        <v>6Rot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630010004</v>
      </c>
      <c r="H5873" s="134">
        <f>Systematic[[#This Row],[SampleVariableLabel]]+100*Systematic[[#This Row],[State]]</f>
        <v>630010704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631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631010005</v>
      </c>
      <c r="H5874" s="134">
        <f>Systematic[[#This Row],[SampleVariableLabel]]+100*Systematic[[#This Row],[State]]</f>
        <v>631010005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631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1OctM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631010006</v>
      </c>
      <c r="H5875" s="134">
        <f>Systematic[[#This Row],[SampleVariableLabel]]+100*Systematic[[#This Row],[State]]</f>
        <v>631010106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631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631010001</v>
      </c>
      <c r="H5876" s="134">
        <f>Systematic[[#This Row],[SampleVariableLabel]]+100*Systematic[[#This Row],[State]]</f>
        <v>631010201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631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2c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631010002</v>
      </c>
      <c r="H5877" s="134">
        <f>Systematic[[#This Row],[SampleVariableLabel]]+100*Systematic[[#This Row],[State]]</f>
        <v>631010302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631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3P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631010003</v>
      </c>
      <c r="H5878" s="134">
        <f>Systematic[[#This Row],[SampleVariableLabel]]+100*Systematic[[#This Row],[State]]</f>
        <v>631010403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631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4S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631010004</v>
      </c>
      <c r="H5879" s="134">
        <f>Systematic[[#This Row],[SampleVariableLabel]]+100*Systematic[[#This Row],[State]]</f>
        <v>631010504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631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5U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631010005</v>
      </c>
      <c r="H5880" s="134">
        <f>Systematic[[#This Row],[SampleVariableLabel]]+100*Systematic[[#This Row],[State]]</f>
        <v>631010605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631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6Rot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631010006</v>
      </c>
      <c r="H5881" s="134">
        <f>Systematic[[#This Row],[SampleVariableLabel]]+100*Systematic[[#This Row],[State]]</f>
        <v>631010706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632</v>
      </c>
      <c r="B5882" s="1">
        <f>IF(C5882=0,IF(B5881=Protocol!$V$20,1,B5881+1),B5881)</f>
        <v>1</v>
      </c>
      <c r="C5882" s="1">
        <f>IF(C5881+1=Protocol!$V$21,0,C5881+1)</f>
        <v>0</v>
      </c>
      <c r="D5882" s="1">
        <f t="shared" si="199"/>
        <v>1</v>
      </c>
      <c r="E5882" s="1" t="str">
        <f>INDEX(Protocol[Mark],MATCH(C5882,Protocol[Step],0))</f>
        <v>1pfi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632010001</v>
      </c>
      <c r="H5882" s="134">
        <f>Systematic[[#This Row],[SampleVariableLabel]]+100*Systematic[[#This Row],[State]]</f>
        <v>632010001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632</v>
      </c>
      <c r="B5883" s="1">
        <f>IF(C5883=0,IF(B5882=Protocol!$V$20,1,B5882+1),B5882)</f>
        <v>1</v>
      </c>
      <c r="C5883" s="1">
        <f>IF(C5882+1=Protocol!$V$21,0,C5882+1)</f>
        <v>1</v>
      </c>
      <c r="D5883" s="1">
        <f t="shared" si="199"/>
        <v>2</v>
      </c>
      <c r="E5883" s="1" t="str">
        <f>INDEX(Protocol[Mark],MATCH(C5883,Protocol[Step],0))</f>
        <v>1OctM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632010002</v>
      </c>
      <c r="H5883" s="134">
        <f>Systematic[[#This Row],[SampleVariableLabel]]+100*Systematic[[#This Row],[State]]</f>
        <v>632010102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632</v>
      </c>
      <c r="B5884" s="1">
        <f>IF(C5884=0,IF(B5883=Protocol!$V$20,1,B5883+1),B5883)</f>
        <v>1</v>
      </c>
      <c r="C5884" s="1">
        <f>IF(C5883+1=Protocol!$V$21,0,C5883+1)</f>
        <v>2</v>
      </c>
      <c r="D5884" s="1">
        <f t="shared" si="199"/>
        <v>3</v>
      </c>
      <c r="E5884" s="1" t="str">
        <f>INDEX(Protocol[Mark],MATCH(C5884,Protocol[Step],0))</f>
        <v>2D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632010003</v>
      </c>
      <c r="H5884" s="134">
        <f>Systematic[[#This Row],[SampleVariableLabel]]+100*Systematic[[#This Row],[State]]</f>
        <v>632010203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632</v>
      </c>
      <c r="B5885" s="1">
        <f>IF(C5885=0,IF(B5884=Protocol!$V$20,1,B5884+1),B5884)</f>
        <v>1</v>
      </c>
      <c r="C5885" s="1">
        <f>IF(C5884+1=Protocol!$V$21,0,C5884+1)</f>
        <v>3</v>
      </c>
      <c r="D5885" s="1">
        <f t="shared" si="199"/>
        <v>4</v>
      </c>
      <c r="E5885" s="1" t="str">
        <f>INDEX(Protocol[Mark],MATCH(C5885,Protocol[Step],0))</f>
        <v>2c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632010004</v>
      </c>
      <c r="H5885" s="134">
        <f>Systematic[[#This Row],[SampleVariableLabel]]+100*Systematic[[#This Row],[State]]</f>
        <v>632010304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632</v>
      </c>
      <c r="B5886" s="1">
        <f>IF(C5886=0,IF(B5885=Protocol!$V$20,1,B5885+1),B5885)</f>
        <v>1</v>
      </c>
      <c r="C5886" s="1">
        <f>IF(C5885+1=Protocol!$V$21,0,C5885+1)</f>
        <v>4</v>
      </c>
      <c r="D5886" s="1">
        <f t="shared" si="199"/>
        <v>5</v>
      </c>
      <c r="E5886" s="1" t="str">
        <f>INDEX(Protocol[Mark],MATCH(C5886,Protocol[Step],0))</f>
        <v>3P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632010005</v>
      </c>
      <c r="H5886" s="134">
        <f>Systematic[[#This Row],[SampleVariableLabel]]+100*Systematic[[#This Row],[State]]</f>
        <v>632010405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632</v>
      </c>
      <c r="B5887" s="1">
        <f>IF(C5887=0,IF(B5886=Protocol!$V$20,1,B5886+1),B5886)</f>
        <v>1</v>
      </c>
      <c r="C5887" s="1">
        <f>IF(C5886+1=Protocol!$V$21,0,C5886+1)</f>
        <v>5</v>
      </c>
      <c r="D5887" s="1">
        <f t="shared" si="199"/>
        <v>6</v>
      </c>
      <c r="E5887" s="1" t="str">
        <f>INDEX(Protocol[Mark],MATCH(C5887,Protocol[Step],0))</f>
        <v>4S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632010006</v>
      </c>
      <c r="H5887" s="134">
        <f>Systematic[[#This Row],[SampleVariableLabel]]+100*Systematic[[#This Row],[State]]</f>
        <v>632010506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632</v>
      </c>
      <c r="B5888" s="1">
        <f>IF(C5888=0,IF(B5887=Protocol!$V$20,1,B5887+1),B5887)</f>
        <v>1</v>
      </c>
      <c r="C5888" s="1">
        <f>IF(C5887+1=Protocol!$V$21,0,C5887+1)</f>
        <v>6</v>
      </c>
      <c r="D5888" s="1">
        <f t="shared" si="199"/>
        <v>1</v>
      </c>
      <c r="E5888" s="1" t="str">
        <f>INDEX(Protocol[Mark],MATCH(C5888,Protocol[Step],0))</f>
        <v>5U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632010001</v>
      </c>
      <c r="H5888" s="134">
        <f>Systematic[[#This Row],[SampleVariableLabel]]+100*Systematic[[#This Row],[State]]</f>
        <v>632010601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632</v>
      </c>
      <c r="B5889" s="1">
        <f>IF(C5889=0,IF(B5888=Protocol!$V$20,1,B5888+1),B5888)</f>
        <v>1</v>
      </c>
      <c r="C5889" s="1">
        <f>IF(C5888+1=Protocol!$V$21,0,C5888+1)</f>
        <v>7</v>
      </c>
      <c r="D5889" s="1">
        <f t="shared" si="199"/>
        <v>2</v>
      </c>
      <c r="E5889" s="1" t="str">
        <f>INDEX(Protocol[Mark],MATCH(C5889,Protocol[Step],0))</f>
        <v>6Rot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632010002</v>
      </c>
      <c r="H5889" s="134">
        <f>Systematic[[#This Row],[SampleVariableLabel]]+100*Systematic[[#This Row],[State]]</f>
        <v>632010702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633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1pfi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633010003</v>
      </c>
      <c r="H5890" s="134">
        <f>Systematic[[#This Row],[SampleVariableLabel]]+100*Systematic[[#This Row],[State]]</f>
        <v>633010003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633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1OctM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633010004</v>
      </c>
      <c r="H5891" s="134">
        <f>Systematic[[#This Row],[SampleVariableLabel]]+100*Systematic[[#This Row],[State]]</f>
        <v>633010104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633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2D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633010005</v>
      </c>
      <c r="H5892" s="134">
        <f>Systematic[[#This Row],[SampleVariableLabel]]+100*Systematic[[#This Row],[State]]</f>
        <v>633010205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633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2c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633010006</v>
      </c>
      <c r="H5893" s="134">
        <f>Systematic[[#This Row],[SampleVariableLabel]]+100*Systematic[[#This Row],[State]]</f>
        <v>633010306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633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3P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633010001</v>
      </c>
      <c r="H5894" s="134">
        <f>Systematic[[#This Row],[SampleVariableLabel]]+100*Systematic[[#This Row],[State]]</f>
        <v>633010401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633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4S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633010002</v>
      </c>
      <c r="H5895" s="134">
        <f>Systematic[[#This Row],[SampleVariableLabel]]+100*Systematic[[#This Row],[State]]</f>
        <v>633010502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633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5U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633010003</v>
      </c>
      <c r="H5896" s="134">
        <f>Systematic[[#This Row],[SampleVariableLabel]]+100*Systematic[[#This Row],[State]]</f>
        <v>633010603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633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6Rot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633010004</v>
      </c>
      <c r="H5897" s="134">
        <f>Systematic[[#This Row],[SampleVariableLabel]]+100*Systematic[[#This Row],[State]]</f>
        <v>633010704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634</v>
      </c>
      <c r="B5898" s="1">
        <f>IF(C5898=0,IF(B5897=Protocol!$V$20,1,B5897+1),B5897)</f>
        <v>1</v>
      </c>
      <c r="C5898" s="1">
        <f>IF(C5897+1=Protocol!$V$21,0,C5897+1)</f>
        <v>0</v>
      </c>
      <c r="D5898" s="1">
        <f t="shared" si="201"/>
        <v>5</v>
      </c>
      <c r="E5898" s="1" t="str">
        <f>INDEX(Protocol[Mark],MATCH(C5898,Protocol[Step],0))</f>
        <v>1pfi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634010005</v>
      </c>
      <c r="H5898" s="134">
        <f>Systematic[[#This Row],[SampleVariableLabel]]+100*Systematic[[#This Row],[State]]</f>
        <v>634010005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634</v>
      </c>
      <c r="B5899" s="1">
        <f>IF(C5899=0,IF(B5898=Protocol!$V$20,1,B5898+1),B5898)</f>
        <v>1</v>
      </c>
      <c r="C5899" s="1">
        <f>IF(C5898+1=Protocol!$V$21,0,C5898+1)</f>
        <v>1</v>
      </c>
      <c r="D5899" s="1">
        <f t="shared" si="201"/>
        <v>6</v>
      </c>
      <c r="E5899" s="1" t="str">
        <f>INDEX(Protocol[Mark],MATCH(C5899,Protocol[Step],0))</f>
        <v>1OctM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634010006</v>
      </c>
      <c r="H5899" s="134">
        <f>Systematic[[#This Row],[SampleVariableLabel]]+100*Systematic[[#This Row],[State]]</f>
        <v>634010106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634</v>
      </c>
      <c r="B5900" s="1">
        <f>IF(C5900=0,IF(B5899=Protocol!$V$20,1,B5899+1),B5899)</f>
        <v>1</v>
      </c>
      <c r="C5900" s="1">
        <f>IF(C5899+1=Protocol!$V$21,0,C5899+1)</f>
        <v>2</v>
      </c>
      <c r="D5900" s="1">
        <f t="shared" si="201"/>
        <v>1</v>
      </c>
      <c r="E5900" s="1" t="str">
        <f>INDEX(Protocol[Mark],MATCH(C5900,Protocol[Step],0))</f>
        <v>2D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634010001</v>
      </c>
      <c r="H5900" s="134">
        <f>Systematic[[#This Row],[SampleVariableLabel]]+100*Systematic[[#This Row],[State]]</f>
        <v>634010201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634</v>
      </c>
      <c r="B5901" s="1">
        <f>IF(C5901=0,IF(B5900=Protocol!$V$20,1,B5900+1),B5900)</f>
        <v>1</v>
      </c>
      <c r="C5901" s="1">
        <f>IF(C5900+1=Protocol!$V$21,0,C5900+1)</f>
        <v>3</v>
      </c>
      <c r="D5901" s="1">
        <f t="shared" si="201"/>
        <v>2</v>
      </c>
      <c r="E5901" s="1" t="str">
        <f>INDEX(Protocol[Mark],MATCH(C5901,Protocol[Step],0))</f>
        <v>2c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634010002</v>
      </c>
      <c r="H5901" s="134">
        <f>Systematic[[#This Row],[SampleVariableLabel]]+100*Systematic[[#This Row],[State]]</f>
        <v>634010302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634</v>
      </c>
      <c r="B5902" s="1">
        <f>IF(C5902=0,IF(B5901=Protocol!$V$20,1,B5901+1),B5901)</f>
        <v>1</v>
      </c>
      <c r="C5902" s="1">
        <f>IF(C5901+1=Protocol!$V$21,0,C5901+1)</f>
        <v>4</v>
      </c>
      <c r="D5902" s="1">
        <f t="shared" si="201"/>
        <v>3</v>
      </c>
      <c r="E5902" s="1" t="str">
        <f>INDEX(Protocol[Mark],MATCH(C5902,Protocol[Step],0))</f>
        <v>3P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634010003</v>
      </c>
      <c r="H5902" s="134">
        <f>Systematic[[#This Row],[SampleVariableLabel]]+100*Systematic[[#This Row],[State]]</f>
        <v>634010403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634</v>
      </c>
      <c r="B5903" s="1">
        <f>IF(C5903=0,IF(B5902=Protocol!$V$20,1,B5902+1),B5902)</f>
        <v>1</v>
      </c>
      <c r="C5903" s="1">
        <f>IF(C5902+1=Protocol!$V$21,0,C5902+1)</f>
        <v>5</v>
      </c>
      <c r="D5903" s="1">
        <f t="shared" si="201"/>
        <v>4</v>
      </c>
      <c r="E5903" s="1" t="str">
        <f>INDEX(Protocol[Mark],MATCH(C5903,Protocol[Step],0))</f>
        <v>4S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634010004</v>
      </c>
      <c r="H5903" s="134">
        <f>Systematic[[#This Row],[SampleVariableLabel]]+100*Systematic[[#This Row],[State]]</f>
        <v>634010504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634</v>
      </c>
      <c r="B5904" s="1">
        <f>IF(C5904=0,IF(B5903=Protocol!$V$20,1,B5903+1),B5903)</f>
        <v>1</v>
      </c>
      <c r="C5904" s="1">
        <f>IF(C5903+1=Protocol!$V$21,0,C5903+1)</f>
        <v>6</v>
      </c>
      <c r="D5904" s="1">
        <f t="shared" si="201"/>
        <v>5</v>
      </c>
      <c r="E5904" s="1" t="str">
        <f>INDEX(Protocol[Mark],MATCH(C5904,Protocol[Step],0))</f>
        <v>5U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634010005</v>
      </c>
      <c r="H5904" s="134">
        <f>Systematic[[#This Row],[SampleVariableLabel]]+100*Systematic[[#This Row],[State]]</f>
        <v>634010605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634</v>
      </c>
      <c r="B5905" s="1">
        <f>IF(C5905=0,IF(B5904=Protocol!$V$20,1,B5904+1),B5904)</f>
        <v>1</v>
      </c>
      <c r="C5905" s="1">
        <f>IF(C5904+1=Protocol!$V$21,0,C5904+1)</f>
        <v>7</v>
      </c>
      <c r="D5905" s="1">
        <f t="shared" si="201"/>
        <v>6</v>
      </c>
      <c r="E5905" s="1" t="str">
        <f>INDEX(Protocol[Mark],MATCH(C5905,Protocol[Step],0))</f>
        <v>6Rot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634010006</v>
      </c>
      <c r="H5905" s="134">
        <f>Systematic[[#This Row],[SampleVariableLabel]]+100*Systematic[[#This Row],[State]]</f>
        <v>634010706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635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1pfi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635010001</v>
      </c>
      <c r="H5906" s="134">
        <f>Systematic[[#This Row],[SampleVariableLabel]]+100*Systematic[[#This Row],[State]]</f>
        <v>635010001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635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1OctM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635010002</v>
      </c>
      <c r="H5907" s="134">
        <f>Systematic[[#This Row],[SampleVariableLabel]]+100*Systematic[[#This Row],[State]]</f>
        <v>635010102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635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2D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635010003</v>
      </c>
      <c r="H5908" s="134">
        <f>Systematic[[#This Row],[SampleVariableLabel]]+100*Systematic[[#This Row],[State]]</f>
        <v>635010203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635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2c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635010004</v>
      </c>
      <c r="H5909" s="134">
        <f>Systematic[[#This Row],[SampleVariableLabel]]+100*Systematic[[#This Row],[State]]</f>
        <v>635010304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635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3P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635010005</v>
      </c>
      <c r="H5910" s="134">
        <f>Systematic[[#This Row],[SampleVariableLabel]]+100*Systematic[[#This Row],[State]]</f>
        <v>635010405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635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4S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635010006</v>
      </c>
      <c r="H5911" s="134">
        <f>Systematic[[#This Row],[SampleVariableLabel]]+100*Systematic[[#This Row],[State]]</f>
        <v>635010506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635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5U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635010001</v>
      </c>
      <c r="H5912" s="134">
        <f>Systematic[[#This Row],[SampleVariableLabel]]+100*Systematic[[#This Row],[State]]</f>
        <v>635010601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635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6Rot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635010002</v>
      </c>
      <c r="H5913" s="134">
        <f>Systematic[[#This Row],[SampleVariableLabel]]+100*Systematic[[#This Row],[State]]</f>
        <v>635010702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636</v>
      </c>
      <c r="B5914" s="1">
        <f>IF(C5914=0,IF(B5913=Protocol!$V$20,1,B5913+1),B5913)</f>
        <v>1</v>
      </c>
      <c r="C5914" s="1">
        <f>IF(C5913+1=Protocol!$V$21,0,C5913+1)</f>
        <v>0</v>
      </c>
      <c r="D5914" s="1">
        <f t="shared" si="201"/>
        <v>3</v>
      </c>
      <c r="E5914" s="1" t="str">
        <f>INDEX(Protocol[Mark],MATCH(C5914,Protocol[Step],0))</f>
        <v>1pfi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636010003</v>
      </c>
      <c r="H5914" s="134">
        <f>Systematic[[#This Row],[SampleVariableLabel]]+100*Systematic[[#This Row],[State]]</f>
        <v>636010003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636</v>
      </c>
      <c r="B5915" s="1">
        <f>IF(C5915=0,IF(B5914=Protocol!$V$20,1,B5914+1),B5914)</f>
        <v>1</v>
      </c>
      <c r="C5915" s="1">
        <f>IF(C5914+1=Protocol!$V$21,0,C5914+1)</f>
        <v>1</v>
      </c>
      <c r="D5915" s="1">
        <f t="shared" si="201"/>
        <v>4</v>
      </c>
      <c r="E5915" s="1" t="str">
        <f>INDEX(Protocol[Mark],MATCH(C5915,Protocol[Step],0))</f>
        <v>1OctM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636010004</v>
      </c>
      <c r="H5915" s="134">
        <f>Systematic[[#This Row],[SampleVariableLabel]]+100*Systematic[[#This Row],[State]]</f>
        <v>636010104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636</v>
      </c>
      <c r="B5916" s="1">
        <f>IF(C5916=0,IF(B5915=Protocol!$V$20,1,B5915+1),B5915)</f>
        <v>1</v>
      </c>
      <c r="C5916" s="1">
        <f>IF(C5915+1=Protocol!$V$21,0,C5915+1)</f>
        <v>2</v>
      </c>
      <c r="D5916" s="1">
        <f t="shared" si="201"/>
        <v>5</v>
      </c>
      <c r="E5916" s="1" t="str">
        <f>INDEX(Protocol[Mark],MATCH(C5916,Protocol[Step],0))</f>
        <v>2D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636010005</v>
      </c>
      <c r="H5916" s="134">
        <f>Systematic[[#This Row],[SampleVariableLabel]]+100*Systematic[[#This Row],[State]]</f>
        <v>636010205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636</v>
      </c>
      <c r="B5917" s="1">
        <f>IF(C5917=0,IF(B5916=Protocol!$V$20,1,B5916+1),B5916)</f>
        <v>1</v>
      </c>
      <c r="C5917" s="1">
        <f>IF(C5916+1=Protocol!$V$21,0,C5916+1)</f>
        <v>3</v>
      </c>
      <c r="D5917" s="1">
        <f t="shared" si="201"/>
        <v>6</v>
      </c>
      <c r="E5917" s="1" t="str">
        <f>INDEX(Protocol[Mark],MATCH(C5917,Protocol[Step],0))</f>
        <v>2c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636010006</v>
      </c>
      <c r="H5917" s="134">
        <f>Systematic[[#This Row],[SampleVariableLabel]]+100*Systematic[[#This Row],[State]]</f>
        <v>636010306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636</v>
      </c>
      <c r="B5918" s="1">
        <f>IF(C5918=0,IF(B5917=Protocol!$V$20,1,B5917+1),B5917)</f>
        <v>1</v>
      </c>
      <c r="C5918" s="1">
        <f>IF(C5917+1=Protocol!$V$21,0,C5917+1)</f>
        <v>4</v>
      </c>
      <c r="D5918" s="1">
        <f t="shared" si="201"/>
        <v>1</v>
      </c>
      <c r="E5918" s="1" t="str">
        <f>INDEX(Protocol[Mark],MATCH(C5918,Protocol[Step],0))</f>
        <v>3P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636010001</v>
      </c>
      <c r="H5918" s="134">
        <f>Systematic[[#This Row],[SampleVariableLabel]]+100*Systematic[[#This Row],[State]]</f>
        <v>636010401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636</v>
      </c>
      <c r="B5919" s="1">
        <f>IF(C5919=0,IF(B5918=Protocol!$V$20,1,B5918+1),B5918)</f>
        <v>1</v>
      </c>
      <c r="C5919" s="1">
        <f>IF(C5918+1=Protocol!$V$21,0,C5918+1)</f>
        <v>5</v>
      </c>
      <c r="D5919" s="1">
        <f t="shared" si="201"/>
        <v>2</v>
      </c>
      <c r="E5919" s="1" t="str">
        <f>INDEX(Protocol[Mark],MATCH(C5919,Protocol[Step],0))</f>
        <v>4S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636010002</v>
      </c>
      <c r="H5919" s="134">
        <f>Systematic[[#This Row],[SampleVariableLabel]]+100*Systematic[[#This Row],[State]]</f>
        <v>636010502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636</v>
      </c>
      <c r="B5920" s="1">
        <f>IF(C5920=0,IF(B5919=Protocol!$V$20,1,B5919+1),B5919)</f>
        <v>1</v>
      </c>
      <c r="C5920" s="1">
        <f>IF(C5919+1=Protocol!$V$21,0,C5919+1)</f>
        <v>6</v>
      </c>
      <c r="D5920" s="1">
        <f t="shared" si="201"/>
        <v>3</v>
      </c>
      <c r="E5920" s="1" t="str">
        <f>INDEX(Protocol[Mark],MATCH(C5920,Protocol[Step],0))</f>
        <v>5U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636010003</v>
      </c>
      <c r="H5920" s="134">
        <f>Systematic[[#This Row],[SampleVariableLabel]]+100*Systematic[[#This Row],[State]]</f>
        <v>636010603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636</v>
      </c>
      <c r="B5921" s="1">
        <f>IF(C5921=0,IF(B5920=Protocol!$V$20,1,B5920+1),B5920)</f>
        <v>1</v>
      </c>
      <c r="C5921" s="1">
        <f>IF(C5920+1=Protocol!$V$21,0,C5920+1)</f>
        <v>7</v>
      </c>
      <c r="D5921" s="1">
        <f t="shared" si="201"/>
        <v>4</v>
      </c>
      <c r="E5921" s="1" t="str">
        <f>INDEX(Protocol[Mark],MATCH(C5921,Protocol[Step],0))</f>
        <v>6Rot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636010004</v>
      </c>
      <c r="H5921" s="134">
        <f>Systematic[[#This Row],[SampleVariableLabel]]+100*Systematic[[#This Row],[State]]</f>
        <v>636010704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637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1pfi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637010005</v>
      </c>
      <c r="H5922" s="134">
        <f>Systematic[[#This Row],[SampleVariableLabel]]+100*Systematic[[#This Row],[State]]</f>
        <v>637010005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637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1OctM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637010006</v>
      </c>
      <c r="H5923" s="134">
        <f>Systematic[[#This Row],[SampleVariableLabel]]+100*Systematic[[#This Row],[State]]</f>
        <v>637010106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637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2D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637010001</v>
      </c>
      <c r="H5924" s="134">
        <f>Systematic[[#This Row],[SampleVariableLabel]]+100*Systematic[[#This Row],[State]]</f>
        <v>637010201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637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2c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637010002</v>
      </c>
      <c r="H5925" s="134">
        <f>Systematic[[#This Row],[SampleVariableLabel]]+100*Systematic[[#This Row],[State]]</f>
        <v>637010302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637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3P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637010003</v>
      </c>
      <c r="H5926" s="134">
        <f>Systematic[[#This Row],[SampleVariableLabel]]+100*Systematic[[#This Row],[State]]</f>
        <v>637010403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637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4S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637010004</v>
      </c>
      <c r="H5927" s="134">
        <f>Systematic[[#This Row],[SampleVariableLabel]]+100*Systematic[[#This Row],[State]]</f>
        <v>637010504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637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5U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637010005</v>
      </c>
      <c r="H5928" s="134">
        <f>Systematic[[#This Row],[SampleVariableLabel]]+100*Systematic[[#This Row],[State]]</f>
        <v>637010605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637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6Rot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637010006</v>
      </c>
      <c r="H5929" s="134">
        <f>Systematic[[#This Row],[SampleVariableLabel]]+100*Systematic[[#This Row],[State]]</f>
        <v>637010706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638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638010001</v>
      </c>
      <c r="H5930" s="134">
        <f>Systematic[[#This Row],[SampleVariableLabel]]+100*Systematic[[#This Row],[State]]</f>
        <v>638010001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638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1OctM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638010002</v>
      </c>
      <c r="H5931" s="134">
        <f>Systematic[[#This Row],[SampleVariableLabel]]+100*Systematic[[#This Row],[State]]</f>
        <v>638010102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638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638010003</v>
      </c>
      <c r="H5932" s="134">
        <f>Systematic[[#This Row],[SampleVariableLabel]]+100*Systematic[[#This Row],[State]]</f>
        <v>638010203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638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638010004</v>
      </c>
      <c r="H5933" s="134">
        <f>Systematic[[#This Row],[SampleVariableLabel]]+100*Systematic[[#This Row],[State]]</f>
        <v>638010304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638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3P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638010005</v>
      </c>
      <c r="H5934" s="134">
        <f>Systematic[[#This Row],[SampleVariableLabel]]+100*Systematic[[#This Row],[State]]</f>
        <v>638010405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638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4S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638010006</v>
      </c>
      <c r="H5935" s="134">
        <f>Systematic[[#This Row],[SampleVariableLabel]]+100*Systematic[[#This Row],[State]]</f>
        <v>638010506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638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5U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638010001</v>
      </c>
      <c r="H5936" s="134">
        <f>Systematic[[#This Row],[SampleVariableLabel]]+100*Systematic[[#This Row],[State]]</f>
        <v>638010601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638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6Rot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638010002</v>
      </c>
      <c r="H5937" s="134">
        <f>Systematic[[#This Row],[SampleVariableLabel]]+100*Systematic[[#This Row],[State]]</f>
        <v>638010702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639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1pfi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639010003</v>
      </c>
      <c r="H5938" s="134">
        <f>Systematic[[#This Row],[SampleVariableLabel]]+100*Systematic[[#This Row],[State]]</f>
        <v>639010003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639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1OctM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639010004</v>
      </c>
      <c r="H5939" s="134">
        <f>Systematic[[#This Row],[SampleVariableLabel]]+100*Systematic[[#This Row],[State]]</f>
        <v>639010104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639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2D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639010005</v>
      </c>
      <c r="H5940" s="134">
        <f>Systematic[[#This Row],[SampleVariableLabel]]+100*Systematic[[#This Row],[State]]</f>
        <v>639010205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639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2c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639010006</v>
      </c>
      <c r="H5941" s="134">
        <f>Systematic[[#This Row],[SampleVariableLabel]]+100*Systematic[[#This Row],[State]]</f>
        <v>639010306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639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3P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639010001</v>
      </c>
      <c r="H5942" s="134">
        <f>Systematic[[#This Row],[SampleVariableLabel]]+100*Systematic[[#This Row],[State]]</f>
        <v>639010401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639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4S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639010002</v>
      </c>
      <c r="H5943" s="134">
        <f>Systematic[[#This Row],[SampleVariableLabel]]+100*Systematic[[#This Row],[State]]</f>
        <v>639010502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639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5U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639010003</v>
      </c>
      <c r="H5944" s="134">
        <f>Systematic[[#This Row],[SampleVariableLabel]]+100*Systematic[[#This Row],[State]]</f>
        <v>639010603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639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6Rot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639010004</v>
      </c>
      <c r="H5945" s="134">
        <f>Systematic[[#This Row],[SampleVariableLabel]]+100*Systematic[[#This Row],[State]]</f>
        <v>639010704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640</v>
      </c>
      <c r="B5946" s="1">
        <f>IF(C5946=0,IF(B5945=Protocol!$V$20,1,B5945+1),B5945)</f>
        <v>1</v>
      </c>
      <c r="C5946" s="1">
        <f>IF(C5945+1=Protocol!$V$21,0,C5945+1)</f>
        <v>0</v>
      </c>
      <c r="D5946" s="1">
        <f t="shared" si="201"/>
        <v>5</v>
      </c>
      <c r="E5946" s="1" t="str">
        <f>INDEX(Protocol[Mark],MATCH(C5946,Protocol[Step],0))</f>
        <v>1pfi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640010005</v>
      </c>
      <c r="H5946" s="134">
        <f>Systematic[[#This Row],[SampleVariableLabel]]+100*Systematic[[#This Row],[State]]</f>
        <v>640010005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640</v>
      </c>
      <c r="B5947" s="1">
        <f>IF(C5947=0,IF(B5946=Protocol!$V$20,1,B5946+1),B5946)</f>
        <v>1</v>
      </c>
      <c r="C5947" s="1">
        <f>IF(C5946+1=Protocol!$V$21,0,C5946+1)</f>
        <v>1</v>
      </c>
      <c r="D5947" s="1">
        <f t="shared" si="201"/>
        <v>6</v>
      </c>
      <c r="E5947" s="1" t="str">
        <f>INDEX(Protocol[Mark],MATCH(C5947,Protocol[Step],0))</f>
        <v>1OctM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640010006</v>
      </c>
      <c r="H5947" s="134">
        <f>Systematic[[#This Row],[SampleVariableLabel]]+100*Systematic[[#This Row],[State]]</f>
        <v>640010106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640</v>
      </c>
      <c r="B5948" s="1">
        <f>IF(C5948=0,IF(B5947=Protocol!$V$20,1,B5947+1),B5947)</f>
        <v>1</v>
      </c>
      <c r="C5948" s="1">
        <f>IF(C5947+1=Protocol!$V$21,0,C5947+1)</f>
        <v>2</v>
      </c>
      <c r="D5948" s="1">
        <f t="shared" si="201"/>
        <v>1</v>
      </c>
      <c r="E5948" s="1" t="str">
        <f>INDEX(Protocol[Mark],MATCH(C5948,Protocol[Step],0))</f>
        <v>2D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640010001</v>
      </c>
      <c r="H5948" s="134">
        <f>Systematic[[#This Row],[SampleVariableLabel]]+100*Systematic[[#This Row],[State]]</f>
        <v>640010201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640</v>
      </c>
      <c r="B5949" s="1">
        <f>IF(C5949=0,IF(B5948=Protocol!$V$20,1,B5948+1),B5948)</f>
        <v>1</v>
      </c>
      <c r="C5949" s="1">
        <f>IF(C5948+1=Protocol!$V$21,0,C5948+1)</f>
        <v>3</v>
      </c>
      <c r="D5949" s="1">
        <f t="shared" si="201"/>
        <v>2</v>
      </c>
      <c r="E5949" s="1" t="str">
        <f>INDEX(Protocol[Mark],MATCH(C5949,Protocol[Step],0))</f>
        <v>2c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640010002</v>
      </c>
      <c r="H5949" s="134">
        <f>Systematic[[#This Row],[SampleVariableLabel]]+100*Systematic[[#This Row],[State]]</f>
        <v>640010302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640</v>
      </c>
      <c r="B5950" s="1">
        <f>IF(C5950=0,IF(B5949=Protocol!$V$20,1,B5949+1),B5949)</f>
        <v>1</v>
      </c>
      <c r="C5950" s="1">
        <f>IF(C5949+1=Protocol!$V$21,0,C5949+1)</f>
        <v>4</v>
      </c>
      <c r="D5950" s="1">
        <f t="shared" si="201"/>
        <v>3</v>
      </c>
      <c r="E5950" s="1" t="str">
        <f>INDEX(Protocol[Mark],MATCH(C5950,Protocol[Step],0))</f>
        <v>3P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640010003</v>
      </c>
      <c r="H5950" s="134">
        <f>Systematic[[#This Row],[SampleVariableLabel]]+100*Systematic[[#This Row],[State]]</f>
        <v>640010403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640</v>
      </c>
      <c r="B5951" s="1">
        <f>IF(C5951=0,IF(B5950=Protocol!$V$20,1,B5950+1),B5950)</f>
        <v>1</v>
      </c>
      <c r="C5951" s="1">
        <f>IF(C5950+1=Protocol!$V$21,0,C5950+1)</f>
        <v>5</v>
      </c>
      <c r="D5951" s="1">
        <f t="shared" si="201"/>
        <v>4</v>
      </c>
      <c r="E5951" s="1" t="str">
        <f>INDEX(Protocol[Mark],MATCH(C5951,Protocol[Step],0))</f>
        <v>4S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640010004</v>
      </c>
      <c r="H5951" s="134">
        <f>Systematic[[#This Row],[SampleVariableLabel]]+100*Systematic[[#This Row],[State]]</f>
        <v>640010504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640</v>
      </c>
      <c r="B5952" s="1">
        <f>IF(C5952=0,IF(B5951=Protocol!$V$20,1,B5951+1),B5951)</f>
        <v>1</v>
      </c>
      <c r="C5952" s="1">
        <f>IF(C5951+1=Protocol!$V$21,0,C5951+1)</f>
        <v>6</v>
      </c>
      <c r="D5952" s="1">
        <f t="shared" si="201"/>
        <v>5</v>
      </c>
      <c r="E5952" s="1" t="str">
        <f>INDEX(Protocol[Mark],MATCH(C5952,Protocol[Step],0))</f>
        <v>5U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640010005</v>
      </c>
      <c r="H5952" s="134">
        <f>Systematic[[#This Row],[SampleVariableLabel]]+100*Systematic[[#This Row],[State]]</f>
        <v>640010605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640</v>
      </c>
      <c r="B5953" s="1">
        <f>IF(C5953=0,IF(B5952=Protocol!$V$20,1,B5952+1),B5952)</f>
        <v>1</v>
      </c>
      <c r="C5953" s="1">
        <f>IF(C5952+1=Protocol!$V$21,0,C5952+1)</f>
        <v>7</v>
      </c>
      <c r="D5953" s="1">
        <f t="shared" si="201"/>
        <v>6</v>
      </c>
      <c r="E5953" s="1" t="str">
        <f>INDEX(Protocol[Mark],MATCH(C5953,Protocol[Step],0))</f>
        <v>6Rot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640010006</v>
      </c>
      <c r="H5953" s="134">
        <f>Systematic[[#This Row],[SampleVariableLabel]]+100*Systematic[[#This Row],[State]]</f>
        <v>640010706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641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1pfi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641010001</v>
      </c>
      <c r="H5954" s="134">
        <f>Systematic[[#This Row],[SampleVariableLabel]]+100*Systematic[[#This Row],[State]]</f>
        <v>641010001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641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1OctM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641010002</v>
      </c>
      <c r="H5955" s="134">
        <f>Systematic[[#This Row],[SampleVariableLabel]]+100*Systematic[[#This Row],[State]]</f>
        <v>641010102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641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2D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641010003</v>
      </c>
      <c r="H5956" s="134">
        <f>Systematic[[#This Row],[SampleVariableLabel]]+100*Systematic[[#This Row],[State]]</f>
        <v>641010203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641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2c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641010004</v>
      </c>
      <c r="H5957" s="134">
        <f>Systematic[[#This Row],[SampleVariableLabel]]+100*Systematic[[#This Row],[State]]</f>
        <v>641010304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641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3P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641010005</v>
      </c>
      <c r="H5958" s="134">
        <f>Systematic[[#This Row],[SampleVariableLabel]]+100*Systematic[[#This Row],[State]]</f>
        <v>641010405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641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4S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641010006</v>
      </c>
      <c r="H5959" s="134">
        <f>Systematic[[#This Row],[SampleVariableLabel]]+100*Systematic[[#This Row],[State]]</f>
        <v>641010506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641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5U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641010001</v>
      </c>
      <c r="H5960" s="134">
        <f>Systematic[[#This Row],[SampleVariableLabel]]+100*Systematic[[#This Row],[State]]</f>
        <v>641010601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641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6Rot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641010002</v>
      </c>
      <c r="H5961" s="134">
        <f>Systematic[[#This Row],[SampleVariableLabel]]+100*Systematic[[#This Row],[State]]</f>
        <v>641010702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642</v>
      </c>
      <c r="B5962" s="1">
        <f>IF(C5962=0,IF(B5961=Protocol!$V$20,1,B5961+1),B5961)</f>
        <v>1</v>
      </c>
      <c r="C5962" s="1">
        <f>IF(C5961+1=Protocol!$V$21,0,C5961+1)</f>
        <v>0</v>
      </c>
      <c r="D5962" s="1">
        <f t="shared" si="203"/>
        <v>3</v>
      </c>
      <c r="E5962" s="1" t="str">
        <f>INDEX(Protocol[Mark],MATCH(C5962,Protocol[Step],0))</f>
        <v>1pfi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642010003</v>
      </c>
      <c r="H5962" s="134">
        <f>Systematic[[#This Row],[SampleVariableLabel]]+100*Systematic[[#This Row],[State]]</f>
        <v>642010003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642</v>
      </c>
      <c r="B5963" s="1">
        <f>IF(C5963=0,IF(B5962=Protocol!$V$20,1,B5962+1),B5962)</f>
        <v>1</v>
      </c>
      <c r="C5963" s="1">
        <f>IF(C5962+1=Protocol!$V$21,0,C5962+1)</f>
        <v>1</v>
      </c>
      <c r="D5963" s="1">
        <f t="shared" si="203"/>
        <v>4</v>
      </c>
      <c r="E5963" s="1" t="str">
        <f>INDEX(Protocol[Mark],MATCH(C5963,Protocol[Step],0))</f>
        <v>1OctM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642010004</v>
      </c>
      <c r="H5963" s="134">
        <f>Systematic[[#This Row],[SampleVariableLabel]]+100*Systematic[[#This Row],[State]]</f>
        <v>642010104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642</v>
      </c>
      <c r="B5964" s="1">
        <f>IF(C5964=0,IF(B5963=Protocol!$V$20,1,B5963+1),B5963)</f>
        <v>1</v>
      </c>
      <c r="C5964" s="1">
        <f>IF(C5963+1=Protocol!$V$21,0,C5963+1)</f>
        <v>2</v>
      </c>
      <c r="D5964" s="1">
        <f t="shared" si="203"/>
        <v>5</v>
      </c>
      <c r="E5964" s="1" t="str">
        <f>INDEX(Protocol[Mark],MATCH(C5964,Protocol[Step],0))</f>
        <v>2D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642010005</v>
      </c>
      <c r="H5964" s="134">
        <f>Systematic[[#This Row],[SampleVariableLabel]]+100*Systematic[[#This Row],[State]]</f>
        <v>642010205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642</v>
      </c>
      <c r="B5965" s="1">
        <f>IF(C5965=0,IF(B5964=Protocol!$V$20,1,B5964+1),B5964)</f>
        <v>1</v>
      </c>
      <c r="C5965" s="1">
        <f>IF(C5964+1=Protocol!$V$21,0,C5964+1)</f>
        <v>3</v>
      </c>
      <c r="D5965" s="1">
        <f t="shared" si="203"/>
        <v>6</v>
      </c>
      <c r="E5965" s="1" t="str">
        <f>INDEX(Protocol[Mark],MATCH(C5965,Protocol[Step],0))</f>
        <v>2c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642010006</v>
      </c>
      <c r="H5965" s="134">
        <f>Systematic[[#This Row],[SampleVariableLabel]]+100*Systematic[[#This Row],[State]]</f>
        <v>642010306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642</v>
      </c>
      <c r="B5966" s="1">
        <f>IF(C5966=0,IF(B5965=Protocol!$V$20,1,B5965+1),B5965)</f>
        <v>1</v>
      </c>
      <c r="C5966" s="1">
        <f>IF(C5965+1=Protocol!$V$21,0,C5965+1)</f>
        <v>4</v>
      </c>
      <c r="D5966" s="1">
        <f t="shared" si="203"/>
        <v>1</v>
      </c>
      <c r="E5966" s="1" t="str">
        <f>INDEX(Protocol[Mark],MATCH(C5966,Protocol[Step],0))</f>
        <v>3P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642010001</v>
      </c>
      <c r="H5966" s="134">
        <f>Systematic[[#This Row],[SampleVariableLabel]]+100*Systematic[[#This Row],[State]]</f>
        <v>642010401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642</v>
      </c>
      <c r="B5967" s="1">
        <f>IF(C5967=0,IF(B5966=Protocol!$V$20,1,B5966+1),B5966)</f>
        <v>1</v>
      </c>
      <c r="C5967" s="1">
        <f>IF(C5966+1=Protocol!$V$21,0,C5966+1)</f>
        <v>5</v>
      </c>
      <c r="D5967" s="1">
        <f t="shared" si="203"/>
        <v>2</v>
      </c>
      <c r="E5967" s="1" t="str">
        <f>INDEX(Protocol[Mark],MATCH(C5967,Protocol[Step],0))</f>
        <v>4S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642010002</v>
      </c>
      <c r="H5967" s="134">
        <f>Systematic[[#This Row],[SampleVariableLabel]]+100*Systematic[[#This Row],[State]]</f>
        <v>642010502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642</v>
      </c>
      <c r="B5968" s="1">
        <f>IF(C5968=0,IF(B5967=Protocol!$V$20,1,B5967+1),B5967)</f>
        <v>1</v>
      </c>
      <c r="C5968" s="1">
        <f>IF(C5967+1=Protocol!$V$21,0,C5967+1)</f>
        <v>6</v>
      </c>
      <c r="D5968" s="1">
        <f t="shared" si="203"/>
        <v>3</v>
      </c>
      <c r="E5968" s="1" t="str">
        <f>INDEX(Protocol[Mark],MATCH(C5968,Protocol[Step],0))</f>
        <v>5U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642010003</v>
      </c>
      <c r="H5968" s="134">
        <f>Systematic[[#This Row],[SampleVariableLabel]]+100*Systematic[[#This Row],[State]]</f>
        <v>642010603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642</v>
      </c>
      <c r="B5969" s="1">
        <f>IF(C5969=0,IF(B5968=Protocol!$V$20,1,B5968+1),B5968)</f>
        <v>1</v>
      </c>
      <c r="C5969" s="1">
        <f>IF(C5968+1=Protocol!$V$21,0,C5968+1)</f>
        <v>7</v>
      </c>
      <c r="D5969" s="1">
        <f t="shared" si="203"/>
        <v>4</v>
      </c>
      <c r="E5969" s="1" t="str">
        <f>INDEX(Protocol[Mark],MATCH(C5969,Protocol[Step],0))</f>
        <v>6Rot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642010004</v>
      </c>
      <c r="H5969" s="134">
        <f>Systematic[[#This Row],[SampleVariableLabel]]+100*Systematic[[#This Row],[State]]</f>
        <v>642010704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643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1pfi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643010005</v>
      </c>
      <c r="H5970" s="134">
        <f>Systematic[[#This Row],[SampleVariableLabel]]+100*Systematic[[#This Row],[State]]</f>
        <v>643010005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643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1OctM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643010006</v>
      </c>
      <c r="H5971" s="134">
        <f>Systematic[[#This Row],[SampleVariableLabel]]+100*Systematic[[#This Row],[State]]</f>
        <v>643010106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643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2D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643010001</v>
      </c>
      <c r="H5972" s="134">
        <f>Systematic[[#This Row],[SampleVariableLabel]]+100*Systematic[[#This Row],[State]]</f>
        <v>643010201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643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2c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643010002</v>
      </c>
      <c r="H5973" s="134">
        <f>Systematic[[#This Row],[SampleVariableLabel]]+100*Systematic[[#This Row],[State]]</f>
        <v>643010302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643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3P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643010003</v>
      </c>
      <c r="H5974" s="134">
        <f>Systematic[[#This Row],[SampleVariableLabel]]+100*Systematic[[#This Row],[State]]</f>
        <v>643010403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643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4S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643010004</v>
      </c>
      <c r="H5975" s="134">
        <f>Systematic[[#This Row],[SampleVariableLabel]]+100*Systematic[[#This Row],[State]]</f>
        <v>643010504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643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5U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643010005</v>
      </c>
      <c r="H5976" s="134">
        <f>Systematic[[#This Row],[SampleVariableLabel]]+100*Systematic[[#This Row],[State]]</f>
        <v>643010605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643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6Rot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643010006</v>
      </c>
      <c r="H5977" s="134">
        <f>Systematic[[#This Row],[SampleVariableLabel]]+100*Systematic[[#This Row],[State]]</f>
        <v>643010706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644</v>
      </c>
      <c r="B5978" s="1">
        <f>IF(C5978=0,IF(B5977=Protocol!$V$20,1,B5977+1),B5977)</f>
        <v>1</v>
      </c>
      <c r="C5978" s="1">
        <f>IF(C5977+1=Protocol!$V$21,0,C5977+1)</f>
        <v>0</v>
      </c>
      <c r="D5978" s="1">
        <f t="shared" si="203"/>
        <v>1</v>
      </c>
      <c r="E5978" s="1" t="str">
        <f>INDEX(Protocol[Mark],MATCH(C5978,Protocol[Step],0))</f>
        <v>1pfi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644010001</v>
      </c>
      <c r="H5978" s="134">
        <f>Systematic[[#This Row],[SampleVariableLabel]]+100*Systematic[[#This Row],[State]]</f>
        <v>644010001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644</v>
      </c>
      <c r="B5979" s="1">
        <f>IF(C5979=0,IF(B5978=Protocol!$V$20,1,B5978+1),B5978)</f>
        <v>1</v>
      </c>
      <c r="C5979" s="1">
        <f>IF(C5978+1=Protocol!$V$21,0,C5978+1)</f>
        <v>1</v>
      </c>
      <c r="D5979" s="1">
        <f t="shared" si="203"/>
        <v>2</v>
      </c>
      <c r="E5979" s="1" t="str">
        <f>INDEX(Protocol[Mark],MATCH(C5979,Protocol[Step],0))</f>
        <v>1OctM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644010002</v>
      </c>
      <c r="H5979" s="134">
        <f>Systematic[[#This Row],[SampleVariableLabel]]+100*Systematic[[#This Row],[State]]</f>
        <v>644010102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644</v>
      </c>
      <c r="B5980" s="1">
        <f>IF(C5980=0,IF(B5979=Protocol!$V$20,1,B5979+1),B5979)</f>
        <v>1</v>
      </c>
      <c r="C5980" s="1">
        <f>IF(C5979+1=Protocol!$V$21,0,C5979+1)</f>
        <v>2</v>
      </c>
      <c r="D5980" s="1">
        <f t="shared" si="203"/>
        <v>3</v>
      </c>
      <c r="E5980" s="1" t="str">
        <f>INDEX(Protocol[Mark],MATCH(C5980,Protocol[Step],0))</f>
        <v>2D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644010003</v>
      </c>
      <c r="H5980" s="134">
        <f>Systematic[[#This Row],[SampleVariableLabel]]+100*Systematic[[#This Row],[State]]</f>
        <v>644010203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644</v>
      </c>
      <c r="B5981" s="1">
        <f>IF(C5981=0,IF(B5980=Protocol!$V$20,1,B5980+1),B5980)</f>
        <v>1</v>
      </c>
      <c r="C5981" s="1">
        <f>IF(C5980+1=Protocol!$V$21,0,C5980+1)</f>
        <v>3</v>
      </c>
      <c r="D5981" s="1">
        <f t="shared" si="203"/>
        <v>4</v>
      </c>
      <c r="E5981" s="1" t="str">
        <f>INDEX(Protocol[Mark],MATCH(C5981,Protocol[Step],0))</f>
        <v>2c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644010004</v>
      </c>
      <c r="H5981" s="134">
        <f>Systematic[[#This Row],[SampleVariableLabel]]+100*Systematic[[#This Row],[State]]</f>
        <v>644010304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644</v>
      </c>
      <c r="B5982" s="1">
        <f>IF(C5982=0,IF(B5981=Protocol!$V$20,1,B5981+1),B5981)</f>
        <v>1</v>
      </c>
      <c r="C5982" s="1">
        <f>IF(C5981+1=Protocol!$V$21,0,C5981+1)</f>
        <v>4</v>
      </c>
      <c r="D5982" s="1">
        <f t="shared" si="203"/>
        <v>5</v>
      </c>
      <c r="E5982" s="1" t="str">
        <f>INDEX(Protocol[Mark],MATCH(C5982,Protocol[Step],0))</f>
        <v>3P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644010005</v>
      </c>
      <c r="H5982" s="134">
        <f>Systematic[[#This Row],[SampleVariableLabel]]+100*Systematic[[#This Row],[State]]</f>
        <v>644010405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644</v>
      </c>
      <c r="B5983" s="1">
        <f>IF(C5983=0,IF(B5982=Protocol!$V$20,1,B5982+1),B5982)</f>
        <v>1</v>
      </c>
      <c r="C5983" s="1">
        <f>IF(C5982+1=Protocol!$V$21,0,C5982+1)</f>
        <v>5</v>
      </c>
      <c r="D5983" s="1">
        <f t="shared" si="203"/>
        <v>6</v>
      </c>
      <c r="E5983" s="1" t="str">
        <f>INDEX(Protocol[Mark],MATCH(C5983,Protocol[Step],0))</f>
        <v>4S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644010006</v>
      </c>
      <c r="H5983" s="134">
        <f>Systematic[[#This Row],[SampleVariableLabel]]+100*Systematic[[#This Row],[State]]</f>
        <v>644010506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644</v>
      </c>
      <c r="B5984" s="1">
        <f>IF(C5984=0,IF(B5983=Protocol!$V$20,1,B5983+1),B5983)</f>
        <v>1</v>
      </c>
      <c r="C5984" s="1">
        <f>IF(C5983+1=Protocol!$V$21,0,C5983+1)</f>
        <v>6</v>
      </c>
      <c r="D5984" s="1">
        <f t="shared" si="203"/>
        <v>1</v>
      </c>
      <c r="E5984" s="1" t="str">
        <f>INDEX(Protocol[Mark],MATCH(C5984,Protocol[Step],0))</f>
        <v>5U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644010001</v>
      </c>
      <c r="H5984" s="134">
        <f>Systematic[[#This Row],[SampleVariableLabel]]+100*Systematic[[#This Row],[State]]</f>
        <v>644010601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644</v>
      </c>
      <c r="B5985" s="1">
        <f>IF(C5985=0,IF(B5984=Protocol!$V$20,1,B5984+1),B5984)</f>
        <v>1</v>
      </c>
      <c r="C5985" s="1">
        <f>IF(C5984+1=Protocol!$V$21,0,C5984+1)</f>
        <v>7</v>
      </c>
      <c r="D5985" s="1">
        <f t="shared" si="203"/>
        <v>2</v>
      </c>
      <c r="E5985" s="1" t="str">
        <f>INDEX(Protocol[Mark],MATCH(C5985,Protocol[Step],0))</f>
        <v>6Rot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644010002</v>
      </c>
      <c r="H5985" s="134">
        <f>Systematic[[#This Row],[SampleVariableLabel]]+100*Systematic[[#This Row],[State]]</f>
        <v>644010702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645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1pfi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645010003</v>
      </c>
      <c r="H5986" s="134">
        <f>Systematic[[#This Row],[SampleVariableLabel]]+100*Systematic[[#This Row],[State]]</f>
        <v>645010003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645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1OctM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645010004</v>
      </c>
      <c r="H5987" s="134">
        <f>Systematic[[#This Row],[SampleVariableLabel]]+100*Systematic[[#This Row],[State]]</f>
        <v>645010104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645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2D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645010005</v>
      </c>
      <c r="H5988" s="134">
        <f>Systematic[[#This Row],[SampleVariableLabel]]+100*Systematic[[#This Row],[State]]</f>
        <v>645010205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645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2c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645010006</v>
      </c>
      <c r="H5989" s="134">
        <f>Systematic[[#This Row],[SampleVariableLabel]]+100*Systematic[[#This Row],[State]]</f>
        <v>645010306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645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3P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645010001</v>
      </c>
      <c r="H5990" s="134">
        <f>Systematic[[#This Row],[SampleVariableLabel]]+100*Systematic[[#This Row],[State]]</f>
        <v>645010401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645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4S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645010002</v>
      </c>
      <c r="H5991" s="134">
        <f>Systematic[[#This Row],[SampleVariableLabel]]+100*Systematic[[#This Row],[State]]</f>
        <v>645010502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645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5U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645010003</v>
      </c>
      <c r="H5992" s="134">
        <f>Systematic[[#This Row],[SampleVariableLabel]]+100*Systematic[[#This Row],[State]]</f>
        <v>645010603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645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6Rot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645010004</v>
      </c>
      <c r="H5993" s="134">
        <f>Systematic[[#This Row],[SampleVariableLabel]]+100*Systematic[[#This Row],[State]]</f>
        <v>645010704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646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1pfi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646010005</v>
      </c>
      <c r="H5994" s="134">
        <f>Systematic[[#This Row],[SampleVariableLabel]]+100*Systematic[[#This Row],[State]]</f>
        <v>646010005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646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1OctM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646010006</v>
      </c>
      <c r="H5995" s="134">
        <f>Systematic[[#This Row],[SampleVariableLabel]]+100*Systematic[[#This Row],[State]]</f>
        <v>646010106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646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2D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646010001</v>
      </c>
      <c r="H5996" s="134">
        <f>Systematic[[#This Row],[SampleVariableLabel]]+100*Systematic[[#This Row],[State]]</f>
        <v>646010201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646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2c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646010002</v>
      </c>
      <c r="H5997" s="134">
        <f>Systematic[[#This Row],[SampleVariableLabel]]+100*Systematic[[#This Row],[State]]</f>
        <v>646010302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646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3P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646010003</v>
      </c>
      <c r="H5998" s="134">
        <f>Systematic[[#This Row],[SampleVariableLabel]]+100*Systematic[[#This Row],[State]]</f>
        <v>646010403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646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4S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646010004</v>
      </c>
      <c r="H5999" s="134">
        <f>Systematic[[#This Row],[SampleVariableLabel]]+100*Systematic[[#This Row],[State]]</f>
        <v>646010504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646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5U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646010005</v>
      </c>
      <c r="H6000" s="134">
        <f>Systematic[[#This Row],[SampleVariableLabel]]+100*Systematic[[#This Row],[State]]</f>
        <v>646010605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646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6Rot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646010006</v>
      </c>
      <c r="H6001" s="134">
        <f>Systematic[[#This Row],[SampleVariableLabel]]+100*Systematic[[#This Row],[State]]</f>
        <v>646010706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647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1pfi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647010001</v>
      </c>
      <c r="H6002" s="134">
        <f>Systematic[[#This Row],[SampleVariableLabel]]+100*Systematic[[#This Row],[State]]</f>
        <v>647010001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647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1OctM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647010002</v>
      </c>
      <c r="H6003" s="134">
        <f>Systematic[[#This Row],[SampleVariableLabel]]+100*Systematic[[#This Row],[State]]</f>
        <v>647010102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647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2D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647010003</v>
      </c>
      <c r="H6004" s="134">
        <f>Systematic[[#This Row],[SampleVariableLabel]]+100*Systematic[[#This Row],[State]]</f>
        <v>647010203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647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2c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647010004</v>
      </c>
      <c r="H6005" s="134">
        <f>Systematic[[#This Row],[SampleVariableLabel]]+100*Systematic[[#This Row],[State]]</f>
        <v>647010304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647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3P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647010005</v>
      </c>
      <c r="H6006" s="134">
        <f>Systematic[[#This Row],[SampleVariableLabel]]+100*Systematic[[#This Row],[State]]</f>
        <v>647010405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647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4S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647010006</v>
      </c>
      <c r="H6007" s="134">
        <f>Systematic[[#This Row],[SampleVariableLabel]]+100*Systematic[[#This Row],[State]]</f>
        <v>647010506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647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5U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647010001</v>
      </c>
      <c r="H6008" s="134">
        <f>Systematic[[#This Row],[SampleVariableLabel]]+100*Systematic[[#This Row],[State]]</f>
        <v>647010601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647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6Rot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647010002</v>
      </c>
      <c r="H6009" s="134">
        <f>Systematic[[#This Row],[SampleVariableLabel]]+100*Systematic[[#This Row],[State]]</f>
        <v>647010702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648</v>
      </c>
      <c r="B6010" s="1">
        <f>IF(C6010=0,IF(B6009=Protocol!$V$20,1,B6009+1),B6009)</f>
        <v>1</v>
      </c>
      <c r="C6010" s="1">
        <f>IF(C6009+1=Protocol!$V$21,0,C6009+1)</f>
        <v>0</v>
      </c>
      <c r="D6010" s="1">
        <f t="shared" si="203"/>
        <v>3</v>
      </c>
      <c r="E6010" s="1" t="str">
        <f>INDEX(Protocol[Mark],MATCH(C6010,Protocol[Step],0))</f>
        <v>1pfi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648010003</v>
      </c>
      <c r="H6010" s="134">
        <f>Systematic[[#This Row],[SampleVariableLabel]]+100*Systematic[[#This Row],[State]]</f>
        <v>648010003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648</v>
      </c>
      <c r="B6011" s="1">
        <f>IF(C6011=0,IF(B6010=Protocol!$V$20,1,B6010+1),B6010)</f>
        <v>1</v>
      </c>
      <c r="C6011" s="1">
        <f>IF(C6010+1=Protocol!$V$21,0,C6010+1)</f>
        <v>1</v>
      </c>
      <c r="D6011" s="1">
        <f t="shared" si="203"/>
        <v>4</v>
      </c>
      <c r="E6011" s="1" t="str">
        <f>INDEX(Protocol[Mark],MATCH(C6011,Protocol[Step],0))</f>
        <v>1OctM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648010004</v>
      </c>
      <c r="H6011" s="134">
        <f>Systematic[[#This Row],[SampleVariableLabel]]+100*Systematic[[#This Row],[State]]</f>
        <v>648010104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648</v>
      </c>
      <c r="B6012" s="1">
        <f>IF(C6012=0,IF(B6011=Protocol!$V$20,1,B6011+1),B6011)</f>
        <v>1</v>
      </c>
      <c r="C6012" s="1">
        <f>IF(C6011+1=Protocol!$V$21,0,C6011+1)</f>
        <v>2</v>
      </c>
      <c r="D6012" s="1">
        <f t="shared" si="203"/>
        <v>5</v>
      </c>
      <c r="E6012" s="1" t="str">
        <f>INDEX(Protocol[Mark],MATCH(C6012,Protocol[Step],0))</f>
        <v>2D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648010005</v>
      </c>
      <c r="H6012" s="134">
        <f>Systematic[[#This Row],[SampleVariableLabel]]+100*Systematic[[#This Row],[State]]</f>
        <v>648010205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648</v>
      </c>
      <c r="B6013" s="1">
        <f>IF(C6013=0,IF(B6012=Protocol!$V$20,1,B6012+1),B6012)</f>
        <v>1</v>
      </c>
      <c r="C6013" s="1">
        <f>IF(C6012+1=Protocol!$V$21,0,C6012+1)</f>
        <v>3</v>
      </c>
      <c r="D6013" s="1">
        <f t="shared" si="203"/>
        <v>6</v>
      </c>
      <c r="E6013" s="1" t="str">
        <f>INDEX(Protocol[Mark],MATCH(C6013,Protocol[Step],0))</f>
        <v>2c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648010006</v>
      </c>
      <c r="H6013" s="134">
        <f>Systematic[[#This Row],[SampleVariableLabel]]+100*Systematic[[#This Row],[State]]</f>
        <v>648010306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648</v>
      </c>
      <c r="B6014" s="1">
        <f>IF(C6014=0,IF(B6013=Protocol!$V$20,1,B6013+1),B6013)</f>
        <v>1</v>
      </c>
      <c r="C6014" s="1">
        <f>IF(C6013+1=Protocol!$V$21,0,C6013+1)</f>
        <v>4</v>
      </c>
      <c r="D6014" s="1">
        <f t="shared" si="203"/>
        <v>1</v>
      </c>
      <c r="E6014" s="1" t="str">
        <f>INDEX(Protocol[Mark],MATCH(C6014,Protocol[Step],0))</f>
        <v>3P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648010001</v>
      </c>
      <c r="H6014" s="134">
        <f>Systematic[[#This Row],[SampleVariableLabel]]+100*Systematic[[#This Row],[State]]</f>
        <v>648010401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648</v>
      </c>
      <c r="B6015" s="1">
        <f>IF(C6015=0,IF(B6014=Protocol!$V$20,1,B6014+1),B6014)</f>
        <v>1</v>
      </c>
      <c r="C6015" s="1">
        <f>IF(C6014+1=Protocol!$V$21,0,C6014+1)</f>
        <v>5</v>
      </c>
      <c r="D6015" s="1">
        <f t="shared" si="203"/>
        <v>2</v>
      </c>
      <c r="E6015" s="1" t="str">
        <f>INDEX(Protocol[Mark],MATCH(C6015,Protocol[Step],0))</f>
        <v>4S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648010002</v>
      </c>
      <c r="H6015" s="134">
        <f>Systematic[[#This Row],[SampleVariableLabel]]+100*Systematic[[#This Row],[State]]</f>
        <v>648010502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648</v>
      </c>
      <c r="B6016" s="1">
        <f>IF(C6016=0,IF(B6015=Protocol!$V$20,1,B6015+1),B6015)</f>
        <v>1</v>
      </c>
      <c r="C6016" s="1">
        <f>IF(C6015+1=Protocol!$V$21,0,C6015+1)</f>
        <v>6</v>
      </c>
      <c r="D6016" s="1">
        <f t="shared" si="203"/>
        <v>3</v>
      </c>
      <c r="E6016" s="1" t="str">
        <f>INDEX(Protocol[Mark],MATCH(C6016,Protocol[Step],0))</f>
        <v>5U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648010003</v>
      </c>
      <c r="H6016" s="134">
        <f>Systematic[[#This Row],[SampleVariableLabel]]+100*Systematic[[#This Row],[State]]</f>
        <v>648010603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648</v>
      </c>
      <c r="B6017" s="1">
        <f>IF(C6017=0,IF(B6016=Protocol!$V$20,1,B6016+1),B6016)</f>
        <v>1</v>
      </c>
      <c r="C6017" s="1">
        <f>IF(C6016+1=Protocol!$V$21,0,C6016+1)</f>
        <v>7</v>
      </c>
      <c r="D6017" s="1">
        <f t="shared" si="203"/>
        <v>4</v>
      </c>
      <c r="E6017" s="1" t="str">
        <f>INDEX(Protocol[Mark],MATCH(C6017,Protocol[Step],0))</f>
        <v>6Rot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648010004</v>
      </c>
      <c r="H6017" s="134">
        <f>Systematic[[#This Row],[SampleVariableLabel]]+100*Systematic[[#This Row],[State]]</f>
        <v>648010704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649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1pfi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649010005</v>
      </c>
      <c r="H6018" s="134">
        <f>Systematic[[#This Row],[SampleVariableLabel]]+100*Systematic[[#This Row],[State]]</f>
        <v>649010005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649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1OctM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649010006</v>
      </c>
      <c r="H6019" s="134">
        <f>Systematic[[#This Row],[SampleVariableLabel]]+100*Systematic[[#This Row],[State]]</f>
        <v>649010106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649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2D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649010001</v>
      </c>
      <c r="H6020" s="134">
        <f>Systematic[[#This Row],[SampleVariableLabel]]+100*Systematic[[#This Row],[State]]</f>
        <v>649010201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649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2c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649010002</v>
      </c>
      <c r="H6021" s="134">
        <f>Systematic[[#This Row],[SampleVariableLabel]]+100*Systematic[[#This Row],[State]]</f>
        <v>649010302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649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3P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649010003</v>
      </c>
      <c r="H6022" s="134">
        <f>Systematic[[#This Row],[SampleVariableLabel]]+100*Systematic[[#This Row],[State]]</f>
        <v>649010403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649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4S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649010004</v>
      </c>
      <c r="H6023" s="134">
        <f>Systematic[[#This Row],[SampleVariableLabel]]+100*Systematic[[#This Row],[State]]</f>
        <v>649010504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649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5U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649010005</v>
      </c>
      <c r="H6024" s="134">
        <f>Systematic[[#This Row],[SampleVariableLabel]]+100*Systematic[[#This Row],[State]]</f>
        <v>649010605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649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6Rot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649010006</v>
      </c>
      <c r="H6025" s="134">
        <f>Systematic[[#This Row],[SampleVariableLabel]]+100*Systematic[[#This Row],[State]]</f>
        <v>649010706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650</v>
      </c>
      <c r="B6026" s="1">
        <f>IF(C6026=0,IF(B6025=Protocol!$V$20,1,B6025+1),B6025)</f>
        <v>1</v>
      </c>
      <c r="C6026" s="1">
        <f>IF(C6025+1=Protocol!$V$21,0,C6025+1)</f>
        <v>0</v>
      </c>
      <c r="D6026" s="1">
        <f t="shared" si="205"/>
        <v>1</v>
      </c>
      <c r="E6026" s="1" t="str">
        <f>INDEX(Protocol[Mark],MATCH(C6026,Protocol[Step],0))</f>
        <v>1pfi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650010001</v>
      </c>
      <c r="H6026" s="134">
        <f>Systematic[[#This Row],[SampleVariableLabel]]+100*Systematic[[#This Row],[State]]</f>
        <v>650010001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650</v>
      </c>
      <c r="B6027" s="1">
        <f>IF(C6027=0,IF(B6026=Protocol!$V$20,1,B6026+1),B6026)</f>
        <v>1</v>
      </c>
      <c r="C6027" s="1">
        <f>IF(C6026+1=Protocol!$V$21,0,C6026+1)</f>
        <v>1</v>
      </c>
      <c r="D6027" s="1">
        <f t="shared" si="205"/>
        <v>2</v>
      </c>
      <c r="E6027" s="1" t="str">
        <f>INDEX(Protocol[Mark],MATCH(C6027,Protocol[Step],0))</f>
        <v>1OctM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650010002</v>
      </c>
      <c r="H6027" s="134">
        <f>Systematic[[#This Row],[SampleVariableLabel]]+100*Systematic[[#This Row],[State]]</f>
        <v>650010102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650</v>
      </c>
      <c r="B6028" s="1">
        <f>IF(C6028=0,IF(B6027=Protocol!$V$20,1,B6027+1),B6027)</f>
        <v>1</v>
      </c>
      <c r="C6028" s="1">
        <f>IF(C6027+1=Protocol!$V$21,0,C6027+1)</f>
        <v>2</v>
      </c>
      <c r="D6028" s="1">
        <f t="shared" si="205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650010003</v>
      </c>
      <c r="H6028" s="134">
        <f>Systematic[[#This Row],[SampleVariableLabel]]+100*Systematic[[#This Row],[State]]</f>
        <v>650010203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650</v>
      </c>
      <c r="B6029" s="1">
        <f>IF(C6029=0,IF(B6028=Protocol!$V$20,1,B6028+1),B6028)</f>
        <v>1</v>
      </c>
      <c r="C6029" s="1">
        <f>IF(C6028+1=Protocol!$V$21,0,C6028+1)</f>
        <v>3</v>
      </c>
      <c r="D6029" s="1">
        <f t="shared" si="205"/>
        <v>4</v>
      </c>
      <c r="E6029" s="1" t="str">
        <f>INDEX(Protocol[Mark],MATCH(C6029,Protocol[Step],0))</f>
        <v>2c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650010004</v>
      </c>
      <c r="H6029" s="134">
        <f>Systematic[[#This Row],[SampleVariableLabel]]+100*Systematic[[#This Row],[State]]</f>
        <v>650010304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650</v>
      </c>
      <c r="B6030" s="1">
        <f>IF(C6030=0,IF(B6029=Protocol!$V$20,1,B6029+1),B6029)</f>
        <v>1</v>
      </c>
      <c r="C6030" s="1">
        <f>IF(C6029+1=Protocol!$V$21,0,C6029+1)</f>
        <v>4</v>
      </c>
      <c r="D6030" s="1">
        <f t="shared" si="205"/>
        <v>5</v>
      </c>
      <c r="E6030" s="1" t="str">
        <f>INDEX(Protocol[Mark],MATCH(C6030,Protocol[Step],0))</f>
        <v>3P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650010005</v>
      </c>
      <c r="H6030" s="134">
        <f>Systematic[[#This Row],[SampleVariableLabel]]+100*Systematic[[#This Row],[State]]</f>
        <v>650010405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650</v>
      </c>
      <c r="B6031" s="1">
        <f>IF(C6031=0,IF(B6030=Protocol!$V$20,1,B6030+1),B6030)</f>
        <v>1</v>
      </c>
      <c r="C6031" s="1">
        <f>IF(C6030+1=Protocol!$V$21,0,C6030+1)</f>
        <v>5</v>
      </c>
      <c r="D6031" s="1">
        <f t="shared" si="205"/>
        <v>6</v>
      </c>
      <c r="E6031" s="1" t="str">
        <f>INDEX(Protocol[Mark],MATCH(C6031,Protocol[Step],0))</f>
        <v>4S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650010006</v>
      </c>
      <c r="H6031" s="134">
        <f>Systematic[[#This Row],[SampleVariableLabel]]+100*Systematic[[#This Row],[State]]</f>
        <v>650010506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650</v>
      </c>
      <c r="B6032" s="1">
        <f>IF(C6032=0,IF(B6031=Protocol!$V$20,1,B6031+1),B6031)</f>
        <v>1</v>
      </c>
      <c r="C6032" s="1">
        <f>IF(C6031+1=Protocol!$V$21,0,C6031+1)</f>
        <v>6</v>
      </c>
      <c r="D6032" s="1">
        <f t="shared" si="205"/>
        <v>1</v>
      </c>
      <c r="E6032" s="1" t="str">
        <f>INDEX(Protocol[Mark],MATCH(C6032,Protocol[Step],0))</f>
        <v>5U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650010001</v>
      </c>
      <c r="H6032" s="134">
        <f>Systematic[[#This Row],[SampleVariableLabel]]+100*Systematic[[#This Row],[State]]</f>
        <v>650010601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650</v>
      </c>
      <c r="B6033" s="1">
        <f>IF(C6033=0,IF(B6032=Protocol!$V$20,1,B6032+1),B6032)</f>
        <v>1</v>
      </c>
      <c r="C6033" s="1">
        <f>IF(C6032+1=Protocol!$V$21,0,C6032+1)</f>
        <v>7</v>
      </c>
      <c r="D6033" s="1">
        <f t="shared" si="205"/>
        <v>2</v>
      </c>
      <c r="E6033" s="1" t="str">
        <f>INDEX(Protocol[Mark],MATCH(C6033,Protocol[Step],0))</f>
        <v>6Rot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650010002</v>
      </c>
      <c r="H6033" s="134">
        <f>Systematic[[#This Row],[SampleVariableLabel]]+100*Systematic[[#This Row],[State]]</f>
        <v>650010702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651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1pfi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651010003</v>
      </c>
      <c r="H6034" s="134">
        <f>Systematic[[#This Row],[SampleVariableLabel]]+100*Systematic[[#This Row],[State]]</f>
        <v>651010003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651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1OctM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651010004</v>
      </c>
      <c r="H6035" s="134">
        <f>Systematic[[#This Row],[SampleVariableLabel]]+100*Systematic[[#This Row],[State]]</f>
        <v>651010104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651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651010005</v>
      </c>
      <c r="H6036" s="134">
        <f>Systematic[[#This Row],[SampleVariableLabel]]+100*Systematic[[#This Row],[State]]</f>
        <v>651010205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651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651010006</v>
      </c>
      <c r="H6037" s="134">
        <f>Systematic[[#This Row],[SampleVariableLabel]]+100*Systematic[[#This Row],[State]]</f>
        <v>651010306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651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651010001</v>
      </c>
      <c r="H6038" s="134">
        <f>Systematic[[#This Row],[SampleVariableLabel]]+100*Systematic[[#This Row],[State]]</f>
        <v>651010401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651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4S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651010002</v>
      </c>
      <c r="H6039" s="134">
        <f>Systematic[[#This Row],[SampleVariableLabel]]+100*Systematic[[#This Row],[State]]</f>
        <v>651010502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651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5U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651010003</v>
      </c>
      <c r="H6040" s="134">
        <f>Systematic[[#This Row],[SampleVariableLabel]]+100*Systematic[[#This Row],[State]]</f>
        <v>651010603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651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6Rot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651010004</v>
      </c>
      <c r="H6041" s="134">
        <f>Systematic[[#This Row],[SampleVariableLabel]]+100*Systematic[[#This Row],[State]]</f>
        <v>651010704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652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1pfi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652010005</v>
      </c>
      <c r="H6042" s="134">
        <f>Systematic[[#This Row],[SampleVariableLabel]]+100*Systematic[[#This Row],[State]]</f>
        <v>652010005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652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1OctM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652010006</v>
      </c>
      <c r="H6043" s="134">
        <f>Systematic[[#This Row],[SampleVariableLabel]]+100*Systematic[[#This Row],[State]]</f>
        <v>652010106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652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2D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652010001</v>
      </c>
      <c r="H6044" s="134">
        <f>Systematic[[#This Row],[SampleVariableLabel]]+100*Systematic[[#This Row],[State]]</f>
        <v>652010201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652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2c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652010002</v>
      </c>
      <c r="H6045" s="134">
        <f>Systematic[[#This Row],[SampleVariableLabel]]+100*Systematic[[#This Row],[State]]</f>
        <v>652010302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652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3P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652010003</v>
      </c>
      <c r="H6046" s="134">
        <f>Systematic[[#This Row],[SampleVariableLabel]]+100*Systematic[[#This Row],[State]]</f>
        <v>652010403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652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4S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652010004</v>
      </c>
      <c r="H6047" s="134">
        <f>Systematic[[#This Row],[SampleVariableLabel]]+100*Systematic[[#This Row],[State]]</f>
        <v>652010504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652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5U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652010005</v>
      </c>
      <c r="H6048" s="134">
        <f>Systematic[[#This Row],[SampleVariableLabel]]+100*Systematic[[#This Row],[State]]</f>
        <v>652010605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652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6Rot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652010006</v>
      </c>
      <c r="H6049" s="134">
        <f>Systematic[[#This Row],[SampleVariableLabel]]+100*Systematic[[#This Row],[State]]</f>
        <v>652010706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653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1pfi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653010001</v>
      </c>
      <c r="H6050" s="134">
        <f>Systematic[[#This Row],[SampleVariableLabel]]+100*Systematic[[#This Row],[State]]</f>
        <v>653010001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653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1OctM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653010002</v>
      </c>
      <c r="H6051" s="134">
        <f>Systematic[[#This Row],[SampleVariableLabel]]+100*Systematic[[#This Row],[State]]</f>
        <v>653010102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653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2D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653010003</v>
      </c>
      <c r="H6052" s="134">
        <f>Systematic[[#This Row],[SampleVariableLabel]]+100*Systematic[[#This Row],[State]]</f>
        <v>653010203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653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2c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653010004</v>
      </c>
      <c r="H6053" s="134">
        <f>Systematic[[#This Row],[SampleVariableLabel]]+100*Systematic[[#This Row],[State]]</f>
        <v>653010304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653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3P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653010005</v>
      </c>
      <c r="H6054" s="134">
        <f>Systematic[[#This Row],[SampleVariableLabel]]+100*Systematic[[#This Row],[State]]</f>
        <v>653010405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653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4S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653010006</v>
      </c>
      <c r="H6055" s="134">
        <f>Systematic[[#This Row],[SampleVariableLabel]]+100*Systematic[[#This Row],[State]]</f>
        <v>653010506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653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5U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653010001</v>
      </c>
      <c r="H6056" s="134">
        <f>Systematic[[#This Row],[SampleVariableLabel]]+100*Systematic[[#This Row],[State]]</f>
        <v>653010601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653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6Rot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653010002</v>
      </c>
      <c r="H6057" s="134">
        <f>Systematic[[#This Row],[SampleVariableLabel]]+100*Systematic[[#This Row],[State]]</f>
        <v>653010702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654</v>
      </c>
      <c r="B6058" s="1">
        <f>IF(C6058=0,IF(B6057=Protocol!$V$20,1,B6057+1),B6057)</f>
        <v>1</v>
      </c>
      <c r="C6058" s="1">
        <f>IF(C6057+1=Protocol!$V$21,0,C6057+1)</f>
        <v>0</v>
      </c>
      <c r="D6058" s="1">
        <f t="shared" si="205"/>
        <v>3</v>
      </c>
      <c r="E6058" s="1" t="str">
        <f>INDEX(Protocol[Mark],MATCH(C6058,Protocol[Step],0))</f>
        <v>1pfi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654010003</v>
      </c>
      <c r="H6058" s="134">
        <f>Systematic[[#This Row],[SampleVariableLabel]]+100*Systematic[[#This Row],[State]]</f>
        <v>654010003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654</v>
      </c>
      <c r="B6059" s="1">
        <f>IF(C6059=0,IF(B6058=Protocol!$V$20,1,B6058+1),B6058)</f>
        <v>1</v>
      </c>
      <c r="C6059" s="1">
        <f>IF(C6058+1=Protocol!$V$21,0,C6058+1)</f>
        <v>1</v>
      </c>
      <c r="D6059" s="1">
        <f t="shared" si="205"/>
        <v>4</v>
      </c>
      <c r="E6059" s="1" t="str">
        <f>INDEX(Protocol[Mark],MATCH(C6059,Protocol[Step],0))</f>
        <v>1OctM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654010004</v>
      </c>
      <c r="H6059" s="134">
        <f>Systematic[[#This Row],[SampleVariableLabel]]+100*Systematic[[#This Row],[State]]</f>
        <v>654010104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654</v>
      </c>
      <c r="B6060" s="1">
        <f>IF(C6060=0,IF(B6059=Protocol!$V$20,1,B6059+1),B6059)</f>
        <v>1</v>
      </c>
      <c r="C6060" s="1">
        <f>IF(C6059+1=Protocol!$V$21,0,C6059+1)</f>
        <v>2</v>
      </c>
      <c r="D6060" s="1">
        <f t="shared" si="205"/>
        <v>5</v>
      </c>
      <c r="E6060" s="1" t="str">
        <f>INDEX(Protocol[Mark],MATCH(C6060,Protocol[Step],0))</f>
        <v>2D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654010005</v>
      </c>
      <c r="H6060" s="134">
        <f>Systematic[[#This Row],[SampleVariableLabel]]+100*Systematic[[#This Row],[State]]</f>
        <v>654010205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654</v>
      </c>
      <c r="B6061" s="1">
        <f>IF(C6061=0,IF(B6060=Protocol!$V$20,1,B6060+1),B6060)</f>
        <v>1</v>
      </c>
      <c r="C6061" s="1">
        <f>IF(C6060+1=Protocol!$V$21,0,C6060+1)</f>
        <v>3</v>
      </c>
      <c r="D6061" s="1">
        <f t="shared" si="205"/>
        <v>6</v>
      </c>
      <c r="E6061" s="1" t="str">
        <f>INDEX(Protocol[Mark],MATCH(C6061,Protocol[Step],0))</f>
        <v>2c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654010006</v>
      </c>
      <c r="H6061" s="134">
        <f>Systematic[[#This Row],[SampleVariableLabel]]+100*Systematic[[#This Row],[State]]</f>
        <v>654010306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654</v>
      </c>
      <c r="B6062" s="1">
        <f>IF(C6062=0,IF(B6061=Protocol!$V$20,1,B6061+1),B6061)</f>
        <v>1</v>
      </c>
      <c r="C6062" s="1">
        <f>IF(C6061+1=Protocol!$V$21,0,C6061+1)</f>
        <v>4</v>
      </c>
      <c r="D6062" s="1">
        <f t="shared" si="205"/>
        <v>1</v>
      </c>
      <c r="E6062" s="1" t="str">
        <f>INDEX(Protocol[Mark],MATCH(C6062,Protocol[Step],0))</f>
        <v>3P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654010001</v>
      </c>
      <c r="H6062" s="134">
        <f>Systematic[[#This Row],[SampleVariableLabel]]+100*Systematic[[#This Row],[State]]</f>
        <v>654010401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654</v>
      </c>
      <c r="B6063" s="1">
        <f>IF(C6063=0,IF(B6062=Protocol!$V$20,1,B6062+1),B6062)</f>
        <v>1</v>
      </c>
      <c r="C6063" s="1">
        <f>IF(C6062+1=Protocol!$V$21,0,C6062+1)</f>
        <v>5</v>
      </c>
      <c r="D6063" s="1">
        <f t="shared" si="205"/>
        <v>2</v>
      </c>
      <c r="E6063" s="1" t="str">
        <f>INDEX(Protocol[Mark],MATCH(C6063,Protocol[Step],0))</f>
        <v>4S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654010002</v>
      </c>
      <c r="H6063" s="134">
        <f>Systematic[[#This Row],[SampleVariableLabel]]+100*Systematic[[#This Row],[State]]</f>
        <v>654010502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654</v>
      </c>
      <c r="B6064" s="1">
        <f>IF(C6064=0,IF(B6063=Protocol!$V$20,1,B6063+1),B6063)</f>
        <v>1</v>
      </c>
      <c r="C6064" s="1">
        <f>IF(C6063+1=Protocol!$V$21,0,C6063+1)</f>
        <v>6</v>
      </c>
      <c r="D6064" s="1">
        <f t="shared" si="205"/>
        <v>3</v>
      </c>
      <c r="E6064" s="1" t="str">
        <f>INDEX(Protocol[Mark],MATCH(C6064,Protocol[Step],0))</f>
        <v>5U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654010003</v>
      </c>
      <c r="H6064" s="134">
        <f>Systematic[[#This Row],[SampleVariableLabel]]+100*Systematic[[#This Row],[State]]</f>
        <v>654010603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654</v>
      </c>
      <c r="B6065" s="1">
        <f>IF(C6065=0,IF(B6064=Protocol!$V$20,1,B6064+1),B6064)</f>
        <v>1</v>
      </c>
      <c r="C6065" s="1">
        <f>IF(C6064+1=Protocol!$V$21,0,C6064+1)</f>
        <v>7</v>
      </c>
      <c r="D6065" s="1">
        <f t="shared" si="205"/>
        <v>4</v>
      </c>
      <c r="E6065" s="1" t="str">
        <f>INDEX(Protocol[Mark],MATCH(C6065,Protocol[Step],0))</f>
        <v>6Rot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654010004</v>
      </c>
      <c r="H6065" s="134">
        <f>Systematic[[#This Row],[SampleVariableLabel]]+100*Systematic[[#This Row],[State]]</f>
        <v>654010704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655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1pfi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655010005</v>
      </c>
      <c r="H6066" s="134">
        <f>Systematic[[#This Row],[SampleVariableLabel]]+100*Systematic[[#This Row],[State]]</f>
        <v>655010005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655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1OctM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655010006</v>
      </c>
      <c r="H6067" s="134">
        <f>Systematic[[#This Row],[SampleVariableLabel]]+100*Systematic[[#This Row],[State]]</f>
        <v>655010106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655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2D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655010001</v>
      </c>
      <c r="H6068" s="134">
        <f>Systematic[[#This Row],[SampleVariableLabel]]+100*Systematic[[#This Row],[State]]</f>
        <v>655010201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655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2c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655010002</v>
      </c>
      <c r="H6069" s="134">
        <f>Systematic[[#This Row],[SampleVariableLabel]]+100*Systematic[[#This Row],[State]]</f>
        <v>655010302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655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3P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655010003</v>
      </c>
      <c r="H6070" s="134">
        <f>Systematic[[#This Row],[SampleVariableLabel]]+100*Systematic[[#This Row],[State]]</f>
        <v>655010403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655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4S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655010004</v>
      </c>
      <c r="H6071" s="134">
        <f>Systematic[[#This Row],[SampleVariableLabel]]+100*Systematic[[#This Row],[State]]</f>
        <v>655010504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655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5U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655010005</v>
      </c>
      <c r="H6072" s="134">
        <f>Systematic[[#This Row],[SampleVariableLabel]]+100*Systematic[[#This Row],[State]]</f>
        <v>655010605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655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6Rot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655010006</v>
      </c>
      <c r="H6073" s="134">
        <f>Systematic[[#This Row],[SampleVariableLabel]]+100*Systematic[[#This Row],[State]]</f>
        <v>655010706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656</v>
      </c>
      <c r="B6074" s="1">
        <f>IF(C6074=0,IF(B6073=Protocol!$V$20,1,B6073+1),B6073)</f>
        <v>1</v>
      </c>
      <c r="C6074" s="1">
        <f>IF(C6073+1=Protocol!$V$21,0,C6073+1)</f>
        <v>0</v>
      </c>
      <c r="D6074" s="1">
        <f t="shared" si="205"/>
        <v>1</v>
      </c>
      <c r="E6074" s="1" t="str">
        <f>INDEX(Protocol[Mark],MATCH(C6074,Protocol[Step],0))</f>
        <v>1pfi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656010001</v>
      </c>
      <c r="H6074" s="134">
        <f>Systematic[[#This Row],[SampleVariableLabel]]+100*Systematic[[#This Row],[State]]</f>
        <v>656010001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656</v>
      </c>
      <c r="B6075" s="1">
        <f>IF(C6075=0,IF(B6074=Protocol!$V$20,1,B6074+1),B6074)</f>
        <v>1</v>
      </c>
      <c r="C6075" s="1">
        <f>IF(C6074+1=Protocol!$V$21,0,C6074+1)</f>
        <v>1</v>
      </c>
      <c r="D6075" s="1">
        <f t="shared" si="205"/>
        <v>2</v>
      </c>
      <c r="E6075" s="1" t="str">
        <f>INDEX(Protocol[Mark],MATCH(C6075,Protocol[Step],0))</f>
        <v>1OctM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656010002</v>
      </c>
      <c r="H6075" s="134">
        <f>Systematic[[#This Row],[SampleVariableLabel]]+100*Systematic[[#This Row],[State]]</f>
        <v>656010102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656</v>
      </c>
      <c r="B6076" s="1">
        <f>IF(C6076=0,IF(B6075=Protocol!$V$20,1,B6075+1),B6075)</f>
        <v>1</v>
      </c>
      <c r="C6076" s="1">
        <f>IF(C6075+1=Protocol!$V$21,0,C6075+1)</f>
        <v>2</v>
      </c>
      <c r="D6076" s="1">
        <f t="shared" si="205"/>
        <v>3</v>
      </c>
      <c r="E6076" s="1" t="str">
        <f>INDEX(Protocol[Mark],MATCH(C6076,Protocol[Step],0))</f>
        <v>2D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656010003</v>
      </c>
      <c r="H6076" s="134">
        <f>Systematic[[#This Row],[SampleVariableLabel]]+100*Systematic[[#This Row],[State]]</f>
        <v>656010203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656</v>
      </c>
      <c r="B6077" s="1">
        <f>IF(C6077=0,IF(B6076=Protocol!$V$20,1,B6076+1),B6076)</f>
        <v>1</v>
      </c>
      <c r="C6077" s="1">
        <f>IF(C6076+1=Protocol!$V$21,0,C6076+1)</f>
        <v>3</v>
      </c>
      <c r="D6077" s="1">
        <f t="shared" si="205"/>
        <v>4</v>
      </c>
      <c r="E6077" s="1" t="str">
        <f>INDEX(Protocol[Mark],MATCH(C6077,Protocol[Step],0))</f>
        <v>2c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656010004</v>
      </c>
      <c r="H6077" s="134">
        <f>Systematic[[#This Row],[SampleVariableLabel]]+100*Systematic[[#This Row],[State]]</f>
        <v>656010304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656</v>
      </c>
      <c r="B6078" s="1">
        <f>IF(C6078=0,IF(B6077=Protocol!$V$20,1,B6077+1),B6077)</f>
        <v>1</v>
      </c>
      <c r="C6078" s="1">
        <f>IF(C6077+1=Protocol!$V$21,0,C6077+1)</f>
        <v>4</v>
      </c>
      <c r="D6078" s="1">
        <f t="shared" si="205"/>
        <v>5</v>
      </c>
      <c r="E6078" s="1" t="str">
        <f>INDEX(Protocol[Mark],MATCH(C6078,Protocol[Step],0))</f>
        <v>3P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656010005</v>
      </c>
      <c r="H6078" s="134">
        <f>Systematic[[#This Row],[SampleVariableLabel]]+100*Systematic[[#This Row],[State]]</f>
        <v>656010405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656</v>
      </c>
      <c r="B6079" s="1">
        <f>IF(C6079=0,IF(B6078=Protocol!$V$20,1,B6078+1),B6078)</f>
        <v>1</v>
      </c>
      <c r="C6079" s="1">
        <f>IF(C6078+1=Protocol!$V$21,0,C6078+1)</f>
        <v>5</v>
      </c>
      <c r="D6079" s="1">
        <f t="shared" si="205"/>
        <v>6</v>
      </c>
      <c r="E6079" s="1" t="str">
        <f>INDEX(Protocol[Mark],MATCH(C6079,Protocol[Step],0))</f>
        <v>4S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656010006</v>
      </c>
      <c r="H6079" s="134">
        <f>Systematic[[#This Row],[SampleVariableLabel]]+100*Systematic[[#This Row],[State]]</f>
        <v>656010506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656</v>
      </c>
      <c r="B6080" s="1">
        <f>IF(C6080=0,IF(B6079=Protocol!$V$20,1,B6079+1),B6079)</f>
        <v>1</v>
      </c>
      <c r="C6080" s="1">
        <f>IF(C6079+1=Protocol!$V$21,0,C6079+1)</f>
        <v>6</v>
      </c>
      <c r="D6080" s="1">
        <f t="shared" si="205"/>
        <v>1</v>
      </c>
      <c r="E6080" s="1" t="str">
        <f>INDEX(Protocol[Mark],MATCH(C6080,Protocol[Step],0))</f>
        <v>5U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656010001</v>
      </c>
      <c r="H6080" s="134">
        <f>Systematic[[#This Row],[SampleVariableLabel]]+100*Systematic[[#This Row],[State]]</f>
        <v>656010601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656</v>
      </c>
      <c r="B6081" s="1">
        <f>IF(C6081=0,IF(B6080=Protocol!$V$20,1,B6080+1),B6080)</f>
        <v>1</v>
      </c>
      <c r="C6081" s="1">
        <f>IF(C6080+1=Protocol!$V$21,0,C6080+1)</f>
        <v>7</v>
      </c>
      <c r="D6081" s="1">
        <f t="shared" si="205"/>
        <v>2</v>
      </c>
      <c r="E6081" s="1" t="str">
        <f>INDEX(Protocol[Mark],MATCH(C6081,Protocol[Step],0))</f>
        <v>6Rot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656010002</v>
      </c>
      <c r="H6081" s="134">
        <f>Systematic[[#This Row],[SampleVariableLabel]]+100*Systematic[[#This Row],[State]]</f>
        <v>656010702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657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1pfi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657010003</v>
      </c>
      <c r="H6082" s="134">
        <f>Systematic[[#This Row],[SampleVariableLabel]]+100*Systematic[[#This Row],[State]]</f>
        <v>657010003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657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1OctM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657010004</v>
      </c>
      <c r="H6083" s="134">
        <f>Systematic[[#This Row],[SampleVariableLabel]]+100*Systematic[[#This Row],[State]]</f>
        <v>657010104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657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2D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657010005</v>
      </c>
      <c r="H6084" s="134">
        <f>Systematic[[#This Row],[SampleVariableLabel]]+100*Systematic[[#This Row],[State]]</f>
        <v>657010205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657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2c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657010006</v>
      </c>
      <c r="H6085" s="134">
        <f>Systematic[[#This Row],[SampleVariableLabel]]+100*Systematic[[#This Row],[State]]</f>
        <v>657010306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657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3P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657010001</v>
      </c>
      <c r="H6086" s="134">
        <f>Systematic[[#This Row],[SampleVariableLabel]]+100*Systematic[[#This Row],[State]]</f>
        <v>657010401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657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4S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657010002</v>
      </c>
      <c r="H6087" s="134">
        <f>Systematic[[#This Row],[SampleVariableLabel]]+100*Systematic[[#This Row],[State]]</f>
        <v>657010502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657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5U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657010003</v>
      </c>
      <c r="H6088" s="134">
        <f>Systematic[[#This Row],[SampleVariableLabel]]+100*Systematic[[#This Row],[State]]</f>
        <v>657010603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657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6Rot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657010004</v>
      </c>
      <c r="H6089" s="134">
        <f>Systematic[[#This Row],[SampleVariableLabel]]+100*Systematic[[#This Row],[State]]</f>
        <v>657010704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658</v>
      </c>
      <c r="B6090" s="1">
        <f>IF(C6090=0,IF(B6089=Protocol!$V$20,1,B6089+1),B6089)</f>
        <v>1</v>
      </c>
      <c r="C6090" s="1">
        <f>IF(C6089+1=Protocol!$V$21,0,C6089+1)</f>
        <v>0</v>
      </c>
      <c r="D6090" s="1">
        <f t="shared" si="207"/>
        <v>5</v>
      </c>
      <c r="E6090" s="1" t="str">
        <f>INDEX(Protocol[Mark],MATCH(C6090,Protocol[Step],0))</f>
        <v>1pfi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658010005</v>
      </c>
      <c r="H6090" s="134">
        <f>Systematic[[#This Row],[SampleVariableLabel]]+100*Systematic[[#This Row],[State]]</f>
        <v>658010005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658</v>
      </c>
      <c r="B6091" s="1">
        <f>IF(C6091=0,IF(B6090=Protocol!$V$20,1,B6090+1),B6090)</f>
        <v>1</v>
      </c>
      <c r="C6091" s="1">
        <f>IF(C6090+1=Protocol!$V$21,0,C6090+1)</f>
        <v>1</v>
      </c>
      <c r="D6091" s="1">
        <f t="shared" si="207"/>
        <v>6</v>
      </c>
      <c r="E6091" s="1" t="str">
        <f>INDEX(Protocol[Mark],MATCH(C6091,Protocol[Step],0))</f>
        <v>1OctM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658010006</v>
      </c>
      <c r="H6091" s="134">
        <f>Systematic[[#This Row],[SampleVariableLabel]]+100*Systematic[[#This Row],[State]]</f>
        <v>658010106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658</v>
      </c>
      <c r="B6092" s="1">
        <f>IF(C6092=0,IF(B6091=Protocol!$V$20,1,B6091+1),B6091)</f>
        <v>1</v>
      </c>
      <c r="C6092" s="1">
        <f>IF(C6091+1=Protocol!$V$21,0,C6091+1)</f>
        <v>2</v>
      </c>
      <c r="D6092" s="1">
        <f t="shared" si="207"/>
        <v>1</v>
      </c>
      <c r="E6092" s="1" t="str">
        <f>INDEX(Protocol[Mark],MATCH(C6092,Protocol[Step],0))</f>
        <v>2D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658010001</v>
      </c>
      <c r="H6092" s="134">
        <f>Systematic[[#This Row],[SampleVariableLabel]]+100*Systematic[[#This Row],[State]]</f>
        <v>658010201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658</v>
      </c>
      <c r="B6093" s="1">
        <f>IF(C6093=0,IF(B6092=Protocol!$V$20,1,B6092+1),B6092)</f>
        <v>1</v>
      </c>
      <c r="C6093" s="1">
        <f>IF(C6092+1=Protocol!$V$21,0,C6092+1)</f>
        <v>3</v>
      </c>
      <c r="D6093" s="1">
        <f t="shared" si="207"/>
        <v>2</v>
      </c>
      <c r="E6093" s="1" t="str">
        <f>INDEX(Protocol[Mark],MATCH(C6093,Protocol[Step],0))</f>
        <v>2c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658010002</v>
      </c>
      <c r="H6093" s="134">
        <f>Systematic[[#This Row],[SampleVariableLabel]]+100*Systematic[[#This Row],[State]]</f>
        <v>658010302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658</v>
      </c>
      <c r="B6094" s="1">
        <f>IF(C6094=0,IF(B6093=Protocol!$V$20,1,B6093+1),B6093)</f>
        <v>1</v>
      </c>
      <c r="C6094" s="1">
        <f>IF(C6093+1=Protocol!$V$21,0,C6093+1)</f>
        <v>4</v>
      </c>
      <c r="D6094" s="1">
        <f t="shared" si="207"/>
        <v>3</v>
      </c>
      <c r="E6094" s="1" t="str">
        <f>INDEX(Protocol[Mark],MATCH(C6094,Protocol[Step],0))</f>
        <v>3P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658010003</v>
      </c>
      <c r="H6094" s="134">
        <f>Systematic[[#This Row],[SampleVariableLabel]]+100*Systematic[[#This Row],[State]]</f>
        <v>658010403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658</v>
      </c>
      <c r="B6095" s="1">
        <f>IF(C6095=0,IF(B6094=Protocol!$V$20,1,B6094+1),B6094)</f>
        <v>1</v>
      </c>
      <c r="C6095" s="1">
        <f>IF(C6094+1=Protocol!$V$21,0,C6094+1)</f>
        <v>5</v>
      </c>
      <c r="D6095" s="1">
        <f t="shared" si="207"/>
        <v>4</v>
      </c>
      <c r="E6095" s="1" t="str">
        <f>INDEX(Protocol[Mark],MATCH(C6095,Protocol[Step],0))</f>
        <v>4S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658010004</v>
      </c>
      <c r="H6095" s="134">
        <f>Systematic[[#This Row],[SampleVariableLabel]]+100*Systematic[[#This Row],[State]]</f>
        <v>658010504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658</v>
      </c>
      <c r="B6096" s="1">
        <f>IF(C6096=0,IF(B6095=Protocol!$V$20,1,B6095+1),B6095)</f>
        <v>1</v>
      </c>
      <c r="C6096" s="1">
        <f>IF(C6095+1=Protocol!$V$21,0,C6095+1)</f>
        <v>6</v>
      </c>
      <c r="D6096" s="1">
        <f t="shared" si="207"/>
        <v>5</v>
      </c>
      <c r="E6096" s="1" t="str">
        <f>INDEX(Protocol[Mark],MATCH(C6096,Protocol[Step],0))</f>
        <v>5U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658010005</v>
      </c>
      <c r="H6096" s="134">
        <f>Systematic[[#This Row],[SampleVariableLabel]]+100*Systematic[[#This Row],[State]]</f>
        <v>658010605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658</v>
      </c>
      <c r="B6097" s="1">
        <f>IF(C6097=0,IF(B6096=Protocol!$V$20,1,B6096+1),B6096)</f>
        <v>1</v>
      </c>
      <c r="C6097" s="1">
        <f>IF(C6096+1=Protocol!$V$21,0,C6096+1)</f>
        <v>7</v>
      </c>
      <c r="D6097" s="1">
        <f t="shared" si="207"/>
        <v>6</v>
      </c>
      <c r="E6097" s="1" t="str">
        <f>INDEX(Protocol[Mark],MATCH(C6097,Protocol[Step],0))</f>
        <v>6Rot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658010006</v>
      </c>
      <c r="H6097" s="134">
        <f>Systematic[[#This Row],[SampleVariableLabel]]+100*Systematic[[#This Row],[State]]</f>
        <v>658010706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659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1pfi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659010001</v>
      </c>
      <c r="H6098" s="134">
        <f>Systematic[[#This Row],[SampleVariableLabel]]+100*Systematic[[#This Row],[State]]</f>
        <v>659010001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659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1OctM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659010002</v>
      </c>
      <c r="H6099" s="134">
        <f>Systematic[[#This Row],[SampleVariableLabel]]+100*Systematic[[#This Row],[State]]</f>
        <v>659010102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659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2D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659010003</v>
      </c>
      <c r="H6100" s="134">
        <f>Systematic[[#This Row],[SampleVariableLabel]]+100*Systematic[[#This Row],[State]]</f>
        <v>659010203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659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2c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659010004</v>
      </c>
      <c r="H6101" s="134">
        <f>Systematic[[#This Row],[SampleVariableLabel]]+100*Systematic[[#This Row],[State]]</f>
        <v>659010304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659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3P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659010005</v>
      </c>
      <c r="H6102" s="134">
        <f>Systematic[[#This Row],[SampleVariableLabel]]+100*Systematic[[#This Row],[State]]</f>
        <v>659010405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659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4S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659010006</v>
      </c>
      <c r="H6103" s="134">
        <f>Systematic[[#This Row],[SampleVariableLabel]]+100*Systematic[[#This Row],[State]]</f>
        <v>659010506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659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5U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659010001</v>
      </c>
      <c r="H6104" s="134">
        <f>Systematic[[#This Row],[SampleVariableLabel]]+100*Systematic[[#This Row],[State]]</f>
        <v>659010601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659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6Rot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659010002</v>
      </c>
      <c r="H6105" s="134">
        <f>Systematic[[#This Row],[SampleVariableLabel]]+100*Systematic[[#This Row],[State]]</f>
        <v>659010702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660</v>
      </c>
      <c r="B6106" s="1">
        <f>IF(C6106=0,IF(B6105=Protocol!$V$20,1,B6105+1),B6105)</f>
        <v>1</v>
      </c>
      <c r="C6106" s="1">
        <f>IF(C6105+1=Protocol!$V$21,0,C6105+1)</f>
        <v>0</v>
      </c>
      <c r="D6106" s="1">
        <f t="shared" si="207"/>
        <v>3</v>
      </c>
      <c r="E6106" s="1" t="str">
        <f>INDEX(Protocol[Mark],MATCH(C6106,Protocol[Step],0))</f>
        <v>1pfi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660010003</v>
      </c>
      <c r="H6106" s="134">
        <f>Systematic[[#This Row],[SampleVariableLabel]]+100*Systematic[[#This Row],[State]]</f>
        <v>660010003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660</v>
      </c>
      <c r="B6107" s="1">
        <f>IF(C6107=0,IF(B6106=Protocol!$V$20,1,B6106+1),B6106)</f>
        <v>1</v>
      </c>
      <c r="C6107" s="1">
        <f>IF(C6106+1=Protocol!$V$21,0,C6106+1)</f>
        <v>1</v>
      </c>
      <c r="D6107" s="1">
        <f t="shared" si="207"/>
        <v>4</v>
      </c>
      <c r="E6107" s="1" t="str">
        <f>INDEX(Protocol[Mark],MATCH(C6107,Protocol[Step],0))</f>
        <v>1OctM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660010004</v>
      </c>
      <c r="H6107" s="134">
        <f>Systematic[[#This Row],[SampleVariableLabel]]+100*Systematic[[#This Row],[State]]</f>
        <v>660010104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660</v>
      </c>
      <c r="B6108" s="1">
        <f>IF(C6108=0,IF(B6107=Protocol!$V$20,1,B6107+1),B6107)</f>
        <v>1</v>
      </c>
      <c r="C6108" s="1">
        <f>IF(C6107+1=Protocol!$V$21,0,C6107+1)</f>
        <v>2</v>
      </c>
      <c r="D6108" s="1">
        <f t="shared" si="207"/>
        <v>5</v>
      </c>
      <c r="E6108" s="1" t="str">
        <f>INDEX(Protocol[Mark],MATCH(C6108,Protocol[Step],0))</f>
        <v>2D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660010005</v>
      </c>
      <c r="H6108" s="134">
        <f>Systematic[[#This Row],[SampleVariableLabel]]+100*Systematic[[#This Row],[State]]</f>
        <v>660010205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660</v>
      </c>
      <c r="B6109" s="1">
        <f>IF(C6109=0,IF(B6108=Protocol!$V$20,1,B6108+1),B6108)</f>
        <v>1</v>
      </c>
      <c r="C6109" s="1">
        <f>IF(C6108+1=Protocol!$V$21,0,C6108+1)</f>
        <v>3</v>
      </c>
      <c r="D6109" s="1">
        <f t="shared" si="207"/>
        <v>6</v>
      </c>
      <c r="E6109" s="1" t="str">
        <f>INDEX(Protocol[Mark],MATCH(C6109,Protocol[Step],0))</f>
        <v>2c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660010006</v>
      </c>
      <c r="H6109" s="134">
        <f>Systematic[[#This Row],[SampleVariableLabel]]+100*Systematic[[#This Row],[State]]</f>
        <v>660010306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660</v>
      </c>
      <c r="B6110" s="1">
        <f>IF(C6110=0,IF(B6109=Protocol!$V$20,1,B6109+1),B6109)</f>
        <v>1</v>
      </c>
      <c r="C6110" s="1">
        <f>IF(C6109+1=Protocol!$V$21,0,C6109+1)</f>
        <v>4</v>
      </c>
      <c r="D6110" s="1">
        <f t="shared" si="207"/>
        <v>1</v>
      </c>
      <c r="E6110" s="1" t="str">
        <f>INDEX(Protocol[Mark],MATCH(C6110,Protocol[Step],0))</f>
        <v>3P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660010001</v>
      </c>
      <c r="H6110" s="134">
        <f>Systematic[[#This Row],[SampleVariableLabel]]+100*Systematic[[#This Row],[State]]</f>
        <v>660010401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660</v>
      </c>
      <c r="B6111" s="1">
        <f>IF(C6111=0,IF(B6110=Protocol!$V$20,1,B6110+1),B6110)</f>
        <v>1</v>
      </c>
      <c r="C6111" s="1">
        <f>IF(C6110+1=Protocol!$V$21,0,C6110+1)</f>
        <v>5</v>
      </c>
      <c r="D6111" s="1">
        <f t="shared" si="207"/>
        <v>2</v>
      </c>
      <c r="E6111" s="1" t="str">
        <f>INDEX(Protocol[Mark],MATCH(C6111,Protocol[Step],0))</f>
        <v>4S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660010002</v>
      </c>
      <c r="H6111" s="134">
        <f>Systematic[[#This Row],[SampleVariableLabel]]+100*Systematic[[#This Row],[State]]</f>
        <v>660010502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660</v>
      </c>
      <c r="B6112" s="1">
        <f>IF(C6112=0,IF(B6111=Protocol!$V$20,1,B6111+1),B6111)</f>
        <v>1</v>
      </c>
      <c r="C6112" s="1">
        <f>IF(C6111+1=Protocol!$V$21,0,C6111+1)</f>
        <v>6</v>
      </c>
      <c r="D6112" s="1">
        <f t="shared" si="207"/>
        <v>3</v>
      </c>
      <c r="E6112" s="1" t="str">
        <f>INDEX(Protocol[Mark],MATCH(C6112,Protocol[Step],0))</f>
        <v>5U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660010003</v>
      </c>
      <c r="H6112" s="134">
        <f>Systematic[[#This Row],[SampleVariableLabel]]+100*Systematic[[#This Row],[State]]</f>
        <v>660010603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660</v>
      </c>
      <c r="B6113" s="1">
        <f>IF(C6113=0,IF(B6112=Protocol!$V$20,1,B6112+1),B6112)</f>
        <v>1</v>
      </c>
      <c r="C6113" s="1">
        <f>IF(C6112+1=Protocol!$V$21,0,C6112+1)</f>
        <v>7</v>
      </c>
      <c r="D6113" s="1">
        <f t="shared" si="207"/>
        <v>4</v>
      </c>
      <c r="E6113" s="1" t="str">
        <f>INDEX(Protocol[Mark],MATCH(C6113,Protocol[Step],0))</f>
        <v>6Rot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660010004</v>
      </c>
      <c r="H6113" s="134">
        <f>Systematic[[#This Row],[SampleVariableLabel]]+100*Systematic[[#This Row],[State]]</f>
        <v>660010704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661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1pfi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661010005</v>
      </c>
      <c r="H6114" s="134">
        <f>Systematic[[#This Row],[SampleVariableLabel]]+100*Systematic[[#This Row],[State]]</f>
        <v>661010005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661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1OctM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661010006</v>
      </c>
      <c r="H6115" s="134">
        <f>Systematic[[#This Row],[SampleVariableLabel]]+100*Systematic[[#This Row],[State]]</f>
        <v>661010106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661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661010001</v>
      </c>
      <c r="H6116" s="134">
        <f>Systematic[[#This Row],[SampleVariableLabel]]+100*Systematic[[#This Row],[State]]</f>
        <v>661010201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661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2c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661010002</v>
      </c>
      <c r="H6117" s="134">
        <f>Systematic[[#This Row],[SampleVariableLabel]]+100*Systematic[[#This Row],[State]]</f>
        <v>661010302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661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3P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661010003</v>
      </c>
      <c r="H6118" s="134">
        <f>Systematic[[#This Row],[SampleVariableLabel]]+100*Systematic[[#This Row],[State]]</f>
        <v>661010403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661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661010004</v>
      </c>
      <c r="H6119" s="134">
        <f>Systematic[[#This Row],[SampleVariableLabel]]+100*Systematic[[#This Row],[State]]</f>
        <v>661010504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661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5U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661010005</v>
      </c>
      <c r="H6120" s="134">
        <f>Systematic[[#This Row],[SampleVariableLabel]]+100*Systematic[[#This Row],[State]]</f>
        <v>661010605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661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6Rot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661010006</v>
      </c>
      <c r="H6121" s="134">
        <f>Systematic[[#This Row],[SampleVariableLabel]]+100*Systematic[[#This Row],[State]]</f>
        <v>661010706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662</v>
      </c>
      <c r="B6122" s="1">
        <f>IF(C6122=0,IF(B6121=Protocol!$V$20,1,B6121+1),B6121)</f>
        <v>1</v>
      </c>
      <c r="C6122" s="1">
        <f>IF(C6121+1=Protocol!$V$21,0,C6121+1)</f>
        <v>0</v>
      </c>
      <c r="D6122" s="1">
        <f t="shared" si="207"/>
        <v>1</v>
      </c>
      <c r="E6122" s="1" t="str">
        <f>INDEX(Protocol[Mark],MATCH(C6122,Protocol[Step],0))</f>
        <v>1pfi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662010001</v>
      </c>
      <c r="H6122" s="134">
        <f>Systematic[[#This Row],[SampleVariableLabel]]+100*Systematic[[#This Row],[State]]</f>
        <v>662010001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662</v>
      </c>
      <c r="B6123" s="1">
        <f>IF(C6123=0,IF(B6122=Protocol!$V$20,1,B6122+1),B6122)</f>
        <v>1</v>
      </c>
      <c r="C6123" s="1">
        <f>IF(C6122+1=Protocol!$V$21,0,C6122+1)</f>
        <v>1</v>
      </c>
      <c r="D6123" s="1">
        <f t="shared" si="207"/>
        <v>2</v>
      </c>
      <c r="E6123" s="1" t="str">
        <f>INDEX(Protocol[Mark],MATCH(C6123,Protocol[Step],0))</f>
        <v>1OctM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662010002</v>
      </c>
      <c r="H6123" s="134">
        <f>Systematic[[#This Row],[SampleVariableLabel]]+100*Systematic[[#This Row],[State]]</f>
        <v>662010102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662</v>
      </c>
      <c r="B6124" s="1">
        <f>IF(C6124=0,IF(B6123=Protocol!$V$20,1,B6123+1),B6123)</f>
        <v>1</v>
      </c>
      <c r="C6124" s="1">
        <f>IF(C6123+1=Protocol!$V$21,0,C6123+1)</f>
        <v>2</v>
      </c>
      <c r="D6124" s="1">
        <f t="shared" si="207"/>
        <v>3</v>
      </c>
      <c r="E6124" s="1" t="str">
        <f>INDEX(Protocol[Mark],MATCH(C6124,Protocol[Step],0))</f>
        <v>2D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662010003</v>
      </c>
      <c r="H6124" s="134">
        <f>Systematic[[#This Row],[SampleVariableLabel]]+100*Systematic[[#This Row],[State]]</f>
        <v>662010203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662</v>
      </c>
      <c r="B6125" s="1">
        <f>IF(C6125=0,IF(B6124=Protocol!$V$20,1,B6124+1),B6124)</f>
        <v>1</v>
      </c>
      <c r="C6125" s="1">
        <f>IF(C6124+1=Protocol!$V$21,0,C6124+1)</f>
        <v>3</v>
      </c>
      <c r="D6125" s="1">
        <f t="shared" si="207"/>
        <v>4</v>
      </c>
      <c r="E6125" s="1" t="str">
        <f>INDEX(Protocol[Mark],MATCH(C6125,Protocol[Step],0))</f>
        <v>2c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662010004</v>
      </c>
      <c r="H6125" s="134">
        <f>Systematic[[#This Row],[SampleVariableLabel]]+100*Systematic[[#This Row],[State]]</f>
        <v>662010304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662</v>
      </c>
      <c r="B6126" s="1">
        <f>IF(C6126=0,IF(B6125=Protocol!$V$20,1,B6125+1),B6125)</f>
        <v>1</v>
      </c>
      <c r="C6126" s="1">
        <f>IF(C6125+1=Protocol!$V$21,0,C6125+1)</f>
        <v>4</v>
      </c>
      <c r="D6126" s="1">
        <f t="shared" si="207"/>
        <v>5</v>
      </c>
      <c r="E6126" s="1" t="str">
        <f>INDEX(Protocol[Mark],MATCH(C6126,Protocol[Step],0))</f>
        <v>3P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662010005</v>
      </c>
      <c r="H6126" s="134">
        <f>Systematic[[#This Row],[SampleVariableLabel]]+100*Systematic[[#This Row],[State]]</f>
        <v>662010405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662</v>
      </c>
      <c r="B6127" s="1">
        <f>IF(C6127=0,IF(B6126=Protocol!$V$20,1,B6126+1),B6126)</f>
        <v>1</v>
      </c>
      <c r="C6127" s="1">
        <f>IF(C6126+1=Protocol!$V$21,0,C6126+1)</f>
        <v>5</v>
      </c>
      <c r="D6127" s="1">
        <f t="shared" si="207"/>
        <v>6</v>
      </c>
      <c r="E6127" s="1" t="str">
        <f>INDEX(Protocol[Mark],MATCH(C6127,Protocol[Step],0))</f>
        <v>4S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662010006</v>
      </c>
      <c r="H6127" s="134">
        <f>Systematic[[#This Row],[SampleVariableLabel]]+100*Systematic[[#This Row],[State]]</f>
        <v>662010506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662</v>
      </c>
      <c r="B6128" s="1">
        <f>IF(C6128=0,IF(B6127=Protocol!$V$20,1,B6127+1),B6127)</f>
        <v>1</v>
      </c>
      <c r="C6128" s="1">
        <f>IF(C6127+1=Protocol!$V$21,0,C6127+1)</f>
        <v>6</v>
      </c>
      <c r="D6128" s="1">
        <f t="shared" si="207"/>
        <v>1</v>
      </c>
      <c r="E6128" s="1" t="str">
        <f>INDEX(Protocol[Mark],MATCH(C6128,Protocol[Step],0))</f>
        <v>5U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662010001</v>
      </c>
      <c r="H6128" s="134">
        <f>Systematic[[#This Row],[SampleVariableLabel]]+100*Systematic[[#This Row],[State]]</f>
        <v>662010601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662</v>
      </c>
      <c r="B6129" s="1">
        <f>IF(C6129=0,IF(B6128=Protocol!$V$20,1,B6128+1),B6128)</f>
        <v>1</v>
      </c>
      <c r="C6129" s="1">
        <f>IF(C6128+1=Protocol!$V$21,0,C6128+1)</f>
        <v>7</v>
      </c>
      <c r="D6129" s="1">
        <f t="shared" si="207"/>
        <v>2</v>
      </c>
      <c r="E6129" s="1" t="str">
        <f>INDEX(Protocol[Mark],MATCH(C6129,Protocol[Step],0))</f>
        <v>6Rot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662010002</v>
      </c>
      <c r="H6129" s="134">
        <f>Systematic[[#This Row],[SampleVariableLabel]]+100*Systematic[[#This Row],[State]]</f>
        <v>662010702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663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1pfi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663010003</v>
      </c>
      <c r="H6130" s="134">
        <f>Systematic[[#This Row],[SampleVariableLabel]]+100*Systematic[[#This Row],[State]]</f>
        <v>663010003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663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1OctM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663010004</v>
      </c>
      <c r="H6131" s="134">
        <f>Systematic[[#This Row],[SampleVariableLabel]]+100*Systematic[[#This Row],[State]]</f>
        <v>663010104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663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2D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663010005</v>
      </c>
      <c r="H6132" s="134">
        <f>Systematic[[#This Row],[SampleVariableLabel]]+100*Systematic[[#This Row],[State]]</f>
        <v>663010205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663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2c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663010006</v>
      </c>
      <c r="H6133" s="134">
        <f>Systematic[[#This Row],[SampleVariableLabel]]+100*Systematic[[#This Row],[State]]</f>
        <v>663010306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663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3P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663010001</v>
      </c>
      <c r="H6134" s="134">
        <f>Systematic[[#This Row],[SampleVariableLabel]]+100*Systematic[[#This Row],[State]]</f>
        <v>663010401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663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4S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663010002</v>
      </c>
      <c r="H6135" s="134">
        <f>Systematic[[#This Row],[SampleVariableLabel]]+100*Systematic[[#This Row],[State]]</f>
        <v>663010502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663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5U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663010003</v>
      </c>
      <c r="H6136" s="134">
        <f>Systematic[[#This Row],[SampleVariableLabel]]+100*Systematic[[#This Row],[State]]</f>
        <v>663010603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663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6Rot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663010004</v>
      </c>
      <c r="H6137" s="134">
        <f>Systematic[[#This Row],[SampleVariableLabel]]+100*Systematic[[#This Row],[State]]</f>
        <v>663010704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664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1pfi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664010005</v>
      </c>
      <c r="H6138" s="134">
        <f>Systematic[[#This Row],[SampleVariableLabel]]+100*Systematic[[#This Row],[State]]</f>
        <v>664010005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664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1OctM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664010006</v>
      </c>
      <c r="H6139" s="134">
        <f>Systematic[[#This Row],[SampleVariableLabel]]+100*Systematic[[#This Row],[State]]</f>
        <v>664010106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664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664010001</v>
      </c>
      <c r="H6140" s="134">
        <f>Systematic[[#This Row],[SampleVariableLabel]]+100*Systematic[[#This Row],[State]]</f>
        <v>664010201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664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664010002</v>
      </c>
      <c r="H6141" s="134">
        <f>Systematic[[#This Row],[SampleVariableLabel]]+100*Systematic[[#This Row],[State]]</f>
        <v>664010302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664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3P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664010003</v>
      </c>
      <c r="H6142" s="134">
        <f>Systematic[[#This Row],[SampleVariableLabel]]+100*Systematic[[#This Row],[State]]</f>
        <v>664010403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664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4S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664010004</v>
      </c>
      <c r="H6143" s="134">
        <f>Systematic[[#This Row],[SampleVariableLabel]]+100*Systematic[[#This Row],[State]]</f>
        <v>664010504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664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5U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664010005</v>
      </c>
      <c r="H6144" s="134">
        <f>Systematic[[#This Row],[SampleVariableLabel]]+100*Systematic[[#This Row],[State]]</f>
        <v>664010605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664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6Rot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664010006</v>
      </c>
      <c r="H6145" s="134">
        <f>Systematic[[#This Row],[SampleVariableLabel]]+100*Systematic[[#This Row],[State]]</f>
        <v>664010706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665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1pfi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665010001</v>
      </c>
      <c r="H6146" s="134">
        <f>Systematic[[#This Row],[SampleVariableLabel]]+100*Systematic[[#This Row],[State]]</f>
        <v>665010001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665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1OctM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665010002</v>
      </c>
      <c r="H6147" s="134">
        <f>Systematic[[#This Row],[SampleVariableLabel]]+100*Systematic[[#This Row],[State]]</f>
        <v>665010102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665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2D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665010003</v>
      </c>
      <c r="H6148" s="134">
        <f>Systematic[[#This Row],[SampleVariableLabel]]+100*Systematic[[#This Row],[State]]</f>
        <v>665010203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665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2c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665010004</v>
      </c>
      <c r="H6149" s="134">
        <f>Systematic[[#This Row],[SampleVariableLabel]]+100*Systematic[[#This Row],[State]]</f>
        <v>665010304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665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3P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665010005</v>
      </c>
      <c r="H6150" s="134">
        <f>Systematic[[#This Row],[SampleVariableLabel]]+100*Systematic[[#This Row],[State]]</f>
        <v>665010405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665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4S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665010006</v>
      </c>
      <c r="H6151" s="134">
        <f>Systematic[[#This Row],[SampleVariableLabel]]+100*Systematic[[#This Row],[State]]</f>
        <v>665010506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665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5U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665010001</v>
      </c>
      <c r="H6152" s="134">
        <f>Systematic[[#This Row],[SampleVariableLabel]]+100*Systematic[[#This Row],[State]]</f>
        <v>665010601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665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6Rot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665010002</v>
      </c>
      <c r="H6153" s="134">
        <f>Systematic[[#This Row],[SampleVariableLabel]]+100*Systematic[[#This Row],[State]]</f>
        <v>665010702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666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1pfi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666010003</v>
      </c>
      <c r="H6154" s="134">
        <f>Systematic[[#This Row],[SampleVariableLabel]]+100*Systematic[[#This Row],[State]]</f>
        <v>666010003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666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1OctM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666010004</v>
      </c>
      <c r="H6155" s="134">
        <f>Systematic[[#This Row],[SampleVariableLabel]]+100*Systematic[[#This Row],[State]]</f>
        <v>666010104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666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2D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666010005</v>
      </c>
      <c r="H6156" s="134">
        <f>Systematic[[#This Row],[SampleVariableLabel]]+100*Systematic[[#This Row],[State]]</f>
        <v>666010205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666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2c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666010006</v>
      </c>
      <c r="H6157" s="134">
        <f>Systematic[[#This Row],[SampleVariableLabel]]+100*Systematic[[#This Row],[State]]</f>
        <v>666010306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666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3P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666010001</v>
      </c>
      <c r="H6158" s="134">
        <f>Systematic[[#This Row],[SampleVariableLabel]]+100*Systematic[[#This Row],[State]]</f>
        <v>666010401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666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4S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666010002</v>
      </c>
      <c r="H6159" s="134">
        <f>Systematic[[#This Row],[SampleVariableLabel]]+100*Systematic[[#This Row],[State]]</f>
        <v>666010502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666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5U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666010003</v>
      </c>
      <c r="H6160" s="134">
        <f>Systematic[[#This Row],[SampleVariableLabel]]+100*Systematic[[#This Row],[State]]</f>
        <v>666010603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666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6Rot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666010004</v>
      </c>
      <c r="H6161" s="134">
        <f>Systematic[[#This Row],[SampleVariableLabel]]+100*Systematic[[#This Row],[State]]</f>
        <v>666010704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667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1pfi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667010005</v>
      </c>
      <c r="H6162" s="134">
        <f>Systematic[[#This Row],[SampleVariableLabel]]+100*Systematic[[#This Row],[State]]</f>
        <v>667010005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667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1OctM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667010006</v>
      </c>
      <c r="H6163" s="134">
        <f>Systematic[[#This Row],[SampleVariableLabel]]+100*Systematic[[#This Row],[State]]</f>
        <v>667010106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667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2D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667010001</v>
      </c>
      <c r="H6164" s="134">
        <f>Systematic[[#This Row],[SampleVariableLabel]]+100*Systematic[[#This Row],[State]]</f>
        <v>667010201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667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2c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667010002</v>
      </c>
      <c r="H6165" s="134">
        <f>Systematic[[#This Row],[SampleVariableLabel]]+100*Systematic[[#This Row],[State]]</f>
        <v>667010302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667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3P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667010003</v>
      </c>
      <c r="H6166" s="134">
        <f>Systematic[[#This Row],[SampleVariableLabel]]+100*Systematic[[#This Row],[State]]</f>
        <v>667010403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667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4S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667010004</v>
      </c>
      <c r="H6167" s="134">
        <f>Systematic[[#This Row],[SampleVariableLabel]]+100*Systematic[[#This Row],[State]]</f>
        <v>667010504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667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5U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667010005</v>
      </c>
      <c r="H6168" s="134">
        <f>Systematic[[#This Row],[SampleVariableLabel]]+100*Systematic[[#This Row],[State]]</f>
        <v>667010605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667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6Rot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667010006</v>
      </c>
      <c r="H6169" s="134">
        <f>Systematic[[#This Row],[SampleVariableLabel]]+100*Systematic[[#This Row],[State]]</f>
        <v>667010706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668</v>
      </c>
      <c r="B6170" s="1">
        <f>IF(C6170=0,IF(B6169=Protocol!$V$20,1,B6169+1),B6169)</f>
        <v>1</v>
      </c>
      <c r="C6170" s="1">
        <f>IF(C6169+1=Protocol!$V$21,0,C6169+1)</f>
        <v>0</v>
      </c>
      <c r="D6170" s="1">
        <f t="shared" si="209"/>
        <v>1</v>
      </c>
      <c r="E6170" s="1" t="str">
        <f>INDEX(Protocol[Mark],MATCH(C6170,Protocol[Step],0))</f>
        <v>1pfi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668010001</v>
      </c>
      <c r="H6170" s="134">
        <f>Systematic[[#This Row],[SampleVariableLabel]]+100*Systematic[[#This Row],[State]]</f>
        <v>668010001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668</v>
      </c>
      <c r="B6171" s="1">
        <f>IF(C6171=0,IF(B6170=Protocol!$V$20,1,B6170+1),B6170)</f>
        <v>1</v>
      </c>
      <c r="C6171" s="1">
        <f>IF(C6170+1=Protocol!$V$21,0,C6170+1)</f>
        <v>1</v>
      </c>
      <c r="D6171" s="1">
        <f t="shared" si="209"/>
        <v>2</v>
      </c>
      <c r="E6171" s="1" t="str">
        <f>INDEX(Protocol[Mark],MATCH(C6171,Protocol[Step],0))</f>
        <v>1OctM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668010002</v>
      </c>
      <c r="H6171" s="134">
        <f>Systematic[[#This Row],[SampleVariableLabel]]+100*Systematic[[#This Row],[State]]</f>
        <v>668010102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668</v>
      </c>
      <c r="B6172" s="1">
        <f>IF(C6172=0,IF(B6171=Protocol!$V$20,1,B6171+1),B6171)</f>
        <v>1</v>
      </c>
      <c r="C6172" s="1">
        <f>IF(C6171+1=Protocol!$V$21,0,C6171+1)</f>
        <v>2</v>
      </c>
      <c r="D6172" s="1">
        <f t="shared" si="209"/>
        <v>3</v>
      </c>
      <c r="E6172" s="1" t="str">
        <f>INDEX(Protocol[Mark],MATCH(C6172,Protocol[Step],0))</f>
        <v>2D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668010003</v>
      </c>
      <c r="H6172" s="134">
        <f>Systematic[[#This Row],[SampleVariableLabel]]+100*Systematic[[#This Row],[State]]</f>
        <v>668010203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668</v>
      </c>
      <c r="B6173" s="1">
        <f>IF(C6173=0,IF(B6172=Protocol!$V$20,1,B6172+1),B6172)</f>
        <v>1</v>
      </c>
      <c r="C6173" s="1">
        <f>IF(C6172+1=Protocol!$V$21,0,C6172+1)</f>
        <v>3</v>
      </c>
      <c r="D6173" s="1">
        <f t="shared" si="209"/>
        <v>4</v>
      </c>
      <c r="E6173" s="1" t="str">
        <f>INDEX(Protocol[Mark],MATCH(C6173,Protocol[Step],0))</f>
        <v>2c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668010004</v>
      </c>
      <c r="H6173" s="134">
        <f>Systematic[[#This Row],[SampleVariableLabel]]+100*Systematic[[#This Row],[State]]</f>
        <v>668010304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668</v>
      </c>
      <c r="B6174" s="1">
        <f>IF(C6174=0,IF(B6173=Protocol!$V$20,1,B6173+1),B6173)</f>
        <v>1</v>
      </c>
      <c r="C6174" s="1">
        <f>IF(C6173+1=Protocol!$V$21,0,C6173+1)</f>
        <v>4</v>
      </c>
      <c r="D6174" s="1">
        <f t="shared" si="209"/>
        <v>5</v>
      </c>
      <c r="E6174" s="1" t="str">
        <f>INDEX(Protocol[Mark],MATCH(C6174,Protocol[Step],0))</f>
        <v>3P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668010005</v>
      </c>
      <c r="H6174" s="134">
        <f>Systematic[[#This Row],[SampleVariableLabel]]+100*Systematic[[#This Row],[State]]</f>
        <v>668010405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668</v>
      </c>
      <c r="B6175" s="1">
        <f>IF(C6175=0,IF(B6174=Protocol!$V$20,1,B6174+1),B6174)</f>
        <v>1</v>
      </c>
      <c r="C6175" s="1">
        <f>IF(C6174+1=Protocol!$V$21,0,C6174+1)</f>
        <v>5</v>
      </c>
      <c r="D6175" s="1">
        <f t="shared" si="209"/>
        <v>6</v>
      </c>
      <c r="E6175" s="1" t="str">
        <f>INDEX(Protocol[Mark],MATCH(C6175,Protocol[Step],0))</f>
        <v>4S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668010006</v>
      </c>
      <c r="H6175" s="134">
        <f>Systematic[[#This Row],[SampleVariableLabel]]+100*Systematic[[#This Row],[State]]</f>
        <v>668010506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668</v>
      </c>
      <c r="B6176" s="1">
        <f>IF(C6176=0,IF(B6175=Protocol!$V$20,1,B6175+1),B6175)</f>
        <v>1</v>
      </c>
      <c r="C6176" s="1">
        <f>IF(C6175+1=Protocol!$V$21,0,C6175+1)</f>
        <v>6</v>
      </c>
      <c r="D6176" s="1">
        <f t="shared" si="209"/>
        <v>1</v>
      </c>
      <c r="E6176" s="1" t="str">
        <f>INDEX(Protocol[Mark],MATCH(C6176,Protocol[Step],0))</f>
        <v>5U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668010001</v>
      </c>
      <c r="H6176" s="134">
        <f>Systematic[[#This Row],[SampleVariableLabel]]+100*Systematic[[#This Row],[State]]</f>
        <v>668010601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668</v>
      </c>
      <c r="B6177" s="1">
        <f>IF(C6177=0,IF(B6176=Protocol!$V$20,1,B6176+1),B6176)</f>
        <v>1</v>
      </c>
      <c r="C6177" s="1">
        <f>IF(C6176+1=Protocol!$V$21,0,C6176+1)</f>
        <v>7</v>
      </c>
      <c r="D6177" s="1">
        <f t="shared" si="209"/>
        <v>2</v>
      </c>
      <c r="E6177" s="1" t="str">
        <f>INDEX(Protocol[Mark],MATCH(C6177,Protocol[Step],0))</f>
        <v>6Rot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668010002</v>
      </c>
      <c r="H6177" s="134">
        <f>Systematic[[#This Row],[SampleVariableLabel]]+100*Systematic[[#This Row],[State]]</f>
        <v>668010702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669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1pfi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669010003</v>
      </c>
      <c r="H6178" s="134">
        <f>Systematic[[#This Row],[SampleVariableLabel]]+100*Systematic[[#This Row],[State]]</f>
        <v>669010003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669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1OctM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669010004</v>
      </c>
      <c r="H6179" s="134">
        <f>Systematic[[#This Row],[SampleVariableLabel]]+100*Systematic[[#This Row],[State]]</f>
        <v>669010104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669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2D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669010005</v>
      </c>
      <c r="H6180" s="134">
        <f>Systematic[[#This Row],[SampleVariableLabel]]+100*Systematic[[#This Row],[State]]</f>
        <v>669010205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669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2c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669010006</v>
      </c>
      <c r="H6181" s="134">
        <f>Systematic[[#This Row],[SampleVariableLabel]]+100*Systematic[[#This Row],[State]]</f>
        <v>669010306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669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3P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669010001</v>
      </c>
      <c r="H6182" s="134">
        <f>Systematic[[#This Row],[SampleVariableLabel]]+100*Systematic[[#This Row],[State]]</f>
        <v>669010401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669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4S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669010002</v>
      </c>
      <c r="H6183" s="134">
        <f>Systematic[[#This Row],[SampleVariableLabel]]+100*Systematic[[#This Row],[State]]</f>
        <v>669010502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669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5U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669010003</v>
      </c>
      <c r="H6184" s="134">
        <f>Systematic[[#This Row],[SampleVariableLabel]]+100*Systematic[[#This Row],[State]]</f>
        <v>669010603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669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6Rot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669010004</v>
      </c>
      <c r="H6185" s="134">
        <f>Systematic[[#This Row],[SampleVariableLabel]]+100*Systematic[[#This Row],[State]]</f>
        <v>669010704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670</v>
      </c>
      <c r="B6186" s="1">
        <f>IF(C6186=0,IF(B6185=Protocol!$V$20,1,B6185+1),B6185)</f>
        <v>1</v>
      </c>
      <c r="C6186" s="1">
        <f>IF(C6185+1=Protocol!$V$21,0,C6185+1)</f>
        <v>0</v>
      </c>
      <c r="D6186" s="1">
        <f t="shared" si="209"/>
        <v>5</v>
      </c>
      <c r="E6186" s="1" t="str">
        <f>INDEX(Protocol[Mark],MATCH(C6186,Protocol[Step],0))</f>
        <v>1pfi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670010005</v>
      </c>
      <c r="H6186" s="134">
        <f>Systematic[[#This Row],[SampleVariableLabel]]+100*Systematic[[#This Row],[State]]</f>
        <v>670010005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670</v>
      </c>
      <c r="B6187" s="1">
        <f>IF(C6187=0,IF(B6186=Protocol!$V$20,1,B6186+1),B6186)</f>
        <v>1</v>
      </c>
      <c r="C6187" s="1">
        <f>IF(C6186+1=Protocol!$V$21,0,C6186+1)</f>
        <v>1</v>
      </c>
      <c r="D6187" s="1">
        <f t="shared" si="209"/>
        <v>6</v>
      </c>
      <c r="E6187" s="1" t="str">
        <f>INDEX(Protocol[Mark],MATCH(C6187,Protocol[Step],0))</f>
        <v>1OctM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670010006</v>
      </c>
      <c r="H6187" s="134">
        <f>Systematic[[#This Row],[SampleVariableLabel]]+100*Systematic[[#This Row],[State]]</f>
        <v>670010106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670</v>
      </c>
      <c r="B6188" s="1">
        <f>IF(C6188=0,IF(B6187=Protocol!$V$20,1,B6187+1),B6187)</f>
        <v>1</v>
      </c>
      <c r="C6188" s="1">
        <f>IF(C6187+1=Protocol!$V$21,0,C6187+1)</f>
        <v>2</v>
      </c>
      <c r="D6188" s="1">
        <f t="shared" si="209"/>
        <v>1</v>
      </c>
      <c r="E6188" s="1" t="str">
        <f>INDEX(Protocol[Mark],MATCH(C6188,Protocol[Step],0))</f>
        <v>2D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670010001</v>
      </c>
      <c r="H6188" s="134">
        <f>Systematic[[#This Row],[SampleVariableLabel]]+100*Systematic[[#This Row],[State]]</f>
        <v>670010201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670</v>
      </c>
      <c r="B6189" s="1">
        <f>IF(C6189=0,IF(B6188=Protocol!$V$20,1,B6188+1),B6188)</f>
        <v>1</v>
      </c>
      <c r="C6189" s="1">
        <f>IF(C6188+1=Protocol!$V$21,0,C6188+1)</f>
        <v>3</v>
      </c>
      <c r="D6189" s="1">
        <f t="shared" si="209"/>
        <v>2</v>
      </c>
      <c r="E6189" s="1" t="str">
        <f>INDEX(Protocol[Mark],MATCH(C6189,Protocol[Step],0))</f>
        <v>2c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670010002</v>
      </c>
      <c r="H6189" s="134">
        <f>Systematic[[#This Row],[SampleVariableLabel]]+100*Systematic[[#This Row],[State]]</f>
        <v>670010302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670</v>
      </c>
      <c r="B6190" s="1">
        <f>IF(C6190=0,IF(B6189=Protocol!$V$20,1,B6189+1),B6189)</f>
        <v>1</v>
      </c>
      <c r="C6190" s="1">
        <f>IF(C6189+1=Protocol!$V$21,0,C6189+1)</f>
        <v>4</v>
      </c>
      <c r="D6190" s="1">
        <f t="shared" si="209"/>
        <v>3</v>
      </c>
      <c r="E6190" s="1" t="str">
        <f>INDEX(Protocol[Mark],MATCH(C6190,Protocol[Step],0))</f>
        <v>3P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670010003</v>
      </c>
      <c r="H6190" s="134">
        <f>Systematic[[#This Row],[SampleVariableLabel]]+100*Systematic[[#This Row],[State]]</f>
        <v>670010403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670</v>
      </c>
      <c r="B6191" s="1">
        <f>IF(C6191=0,IF(B6190=Protocol!$V$20,1,B6190+1),B6190)</f>
        <v>1</v>
      </c>
      <c r="C6191" s="1">
        <f>IF(C6190+1=Protocol!$V$21,0,C6190+1)</f>
        <v>5</v>
      </c>
      <c r="D6191" s="1">
        <f t="shared" si="209"/>
        <v>4</v>
      </c>
      <c r="E6191" s="1" t="str">
        <f>INDEX(Protocol[Mark],MATCH(C6191,Protocol[Step],0))</f>
        <v>4S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670010004</v>
      </c>
      <c r="H6191" s="134">
        <f>Systematic[[#This Row],[SampleVariableLabel]]+100*Systematic[[#This Row],[State]]</f>
        <v>670010504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670</v>
      </c>
      <c r="B6192" s="1">
        <f>IF(C6192=0,IF(B6191=Protocol!$V$20,1,B6191+1),B6191)</f>
        <v>1</v>
      </c>
      <c r="C6192" s="1">
        <f>IF(C6191+1=Protocol!$V$21,0,C6191+1)</f>
        <v>6</v>
      </c>
      <c r="D6192" s="1">
        <f t="shared" si="209"/>
        <v>5</v>
      </c>
      <c r="E6192" s="1" t="str">
        <f>INDEX(Protocol[Mark],MATCH(C6192,Protocol[Step],0))</f>
        <v>5U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670010005</v>
      </c>
      <c r="H6192" s="134">
        <f>Systematic[[#This Row],[SampleVariableLabel]]+100*Systematic[[#This Row],[State]]</f>
        <v>670010605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670</v>
      </c>
      <c r="B6193" s="1">
        <f>IF(C6193=0,IF(B6192=Protocol!$V$20,1,B6192+1),B6192)</f>
        <v>1</v>
      </c>
      <c r="C6193" s="1">
        <f>IF(C6192+1=Protocol!$V$21,0,C6192+1)</f>
        <v>7</v>
      </c>
      <c r="D6193" s="1">
        <f t="shared" si="209"/>
        <v>6</v>
      </c>
      <c r="E6193" s="1" t="str">
        <f>INDEX(Protocol[Mark],MATCH(C6193,Protocol[Step],0))</f>
        <v>6Rot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670010006</v>
      </c>
      <c r="H6193" s="134">
        <f>Systematic[[#This Row],[SampleVariableLabel]]+100*Systematic[[#This Row],[State]]</f>
        <v>670010706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671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1pfi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671010001</v>
      </c>
      <c r="H6194" s="134">
        <f>Systematic[[#This Row],[SampleVariableLabel]]+100*Systematic[[#This Row],[State]]</f>
        <v>671010001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671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1OctM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671010002</v>
      </c>
      <c r="H6195" s="134">
        <f>Systematic[[#This Row],[SampleVariableLabel]]+100*Systematic[[#This Row],[State]]</f>
        <v>671010102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671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2D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671010003</v>
      </c>
      <c r="H6196" s="134">
        <f>Systematic[[#This Row],[SampleVariableLabel]]+100*Systematic[[#This Row],[State]]</f>
        <v>671010203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671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2c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671010004</v>
      </c>
      <c r="H6197" s="134">
        <f>Systematic[[#This Row],[SampleVariableLabel]]+100*Systematic[[#This Row],[State]]</f>
        <v>671010304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671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3P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671010005</v>
      </c>
      <c r="H6198" s="134">
        <f>Systematic[[#This Row],[SampleVariableLabel]]+100*Systematic[[#This Row],[State]]</f>
        <v>671010405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671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4S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671010006</v>
      </c>
      <c r="H6199" s="134">
        <f>Systematic[[#This Row],[SampleVariableLabel]]+100*Systematic[[#This Row],[State]]</f>
        <v>671010506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671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5U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671010001</v>
      </c>
      <c r="H6200" s="134">
        <f>Systematic[[#This Row],[SampleVariableLabel]]+100*Systematic[[#This Row],[State]]</f>
        <v>671010601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671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6Rot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671010002</v>
      </c>
      <c r="H6201" s="134">
        <f>Systematic[[#This Row],[SampleVariableLabel]]+100*Systematic[[#This Row],[State]]</f>
        <v>671010702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672</v>
      </c>
      <c r="B6202" s="1">
        <f>IF(C6202=0,IF(B6201=Protocol!$V$20,1,B6201+1),B6201)</f>
        <v>1</v>
      </c>
      <c r="C6202" s="1">
        <f>IF(C6201+1=Protocol!$V$21,0,C6201+1)</f>
        <v>0</v>
      </c>
      <c r="D6202" s="1">
        <f t="shared" si="209"/>
        <v>3</v>
      </c>
      <c r="E6202" s="1" t="str">
        <f>INDEX(Protocol[Mark],MATCH(C6202,Protocol[Step],0))</f>
        <v>1pfi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672010003</v>
      </c>
      <c r="H6202" s="134">
        <f>Systematic[[#This Row],[SampleVariableLabel]]+100*Systematic[[#This Row],[State]]</f>
        <v>672010003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672</v>
      </c>
      <c r="B6203" s="1">
        <f>IF(C6203=0,IF(B6202=Protocol!$V$20,1,B6202+1),B6202)</f>
        <v>1</v>
      </c>
      <c r="C6203" s="1">
        <f>IF(C6202+1=Protocol!$V$21,0,C6202+1)</f>
        <v>1</v>
      </c>
      <c r="D6203" s="1">
        <f t="shared" si="209"/>
        <v>4</v>
      </c>
      <c r="E6203" s="1" t="str">
        <f>INDEX(Protocol[Mark],MATCH(C6203,Protocol[Step],0))</f>
        <v>1OctM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672010004</v>
      </c>
      <c r="H6203" s="134">
        <f>Systematic[[#This Row],[SampleVariableLabel]]+100*Systematic[[#This Row],[State]]</f>
        <v>672010104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672</v>
      </c>
      <c r="B6204" s="1">
        <f>IF(C6204=0,IF(B6203=Protocol!$V$20,1,B6203+1),B6203)</f>
        <v>1</v>
      </c>
      <c r="C6204" s="1">
        <f>IF(C6203+1=Protocol!$V$21,0,C6203+1)</f>
        <v>2</v>
      </c>
      <c r="D6204" s="1">
        <f t="shared" si="209"/>
        <v>5</v>
      </c>
      <c r="E6204" s="1" t="str">
        <f>INDEX(Protocol[Mark],MATCH(C6204,Protocol[Step],0))</f>
        <v>2D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672010005</v>
      </c>
      <c r="H6204" s="134">
        <f>Systematic[[#This Row],[SampleVariableLabel]]+100*Systematic[[#This Row],[State]]</f>
        <v>672010205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672</v>
      </c>
      <c r="B6205" s="1">
        <f>IF(C6205=0,IF(B6204=Protocol!$V$20,1,B6204+1),B6204)</f>
        <v>1</v>
      </c>
      <c r="C6205" s="1">
        <f>IF(C6204+1=Protocol!$V$21,0,C6204+1)</f>
        <v>3</v>
      </c>
      <c r="D6205" s="1">
        <f t="shared" si="209"/>
        <v>6</v>
      </c>
      <c r="E6205" s="1" t="str">
        <f>INDEX(Protocol[Mark],MATCH(C6205,Protocol[Step],0))</f>
        <v>2c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672010006</v>
      </c>
      <c r="H6205" s="134">
        <f>Systematic[[#This Row],[SampleVariableLabel]]+100*Systematic[[#This Row],[State]]</f>
        <v>672010306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672</v>
      </c>
      <c r="B6206" s="1">
        <f>IF(C6206=0,IF(B6205=Protocol!$V$20,1,B6205+1),B6205)</f>
        <v>1</v>
      </c>
      <c r="C6206" s="1">
        <f>IF(C6205+1=Protocol!$V$21,0,C6205+1)</f>
        <v>4</v>
      </c>
      <c r="D6206" s="1">
        <f t="shared" si="209"/>
        <v>1</v>
      </c>
      <c r="E6206" s="1" t="str">
        <f>INDEX(Protocol[Mark],MATCH(C6206,Protocol[Step],0))</f>
        <v>3P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672010001</v>
      </c>
      <c r="H6206" s="134">
        <f>Systematic[[#This Row],[SampleVariableLabel]]+100*Systematic[[#This Row],[State]]</f>
        <v>672010401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672</v>
      </c>
      <c r="B6207" s="1">
        <f>IF(C6207=0,IF(B6206=Protocol!$V$20,1,B6206+1),B6206)</f>
        <v>1</v>
      </c>
      <c r="C6207" s="1">
        <f>IF(C6206+1=Protocol!$V$21,0,C6206+1)</f>
        <v>5</v>
      </c>
      <c r="D6207" s="1">
        <f t="shared" si="209"/>
        <v>2</v>
      </c>
      <c r="E6207" s="1" t="str">
        <f>INDEX(Protocol[Mark],MATCH(C6207,Protocol[Step],0))</f>
        <v>4S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672010002</v>
      </c>
      <c r="H6207" s="134">
        <f>Systematic[[#This Row],[SampleVariableLabel]]+100*Systematic[[#This Row],[State]]</f>
        <v>672010502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672</v>
      </c>
      <c r="B6208" s="1">
        <f>IF(C6208=0,IF(B6207=Protocol!$V$20,1,B6207+1),B6207)</f>
        <v>1</v>
      </c>
      <c r="C6208" s="1">
        <f>IF(C6207+1=Protocol!$V$21,0,C6207+1)</f>
        <v>6</v>
      </c>
      <c r="D6208" s="1">
        <f t="shared" si="209"/>
        <v>3</v>
      </c>
      <c r="E6208" s="1" t="str">
        <f>INDEX(Protocol[Mark],MATCH(C6208,Protocol[Step],0))</f>
        <v>5U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672010003</v>
      </c>
      <c r="H6208" s="134">
        <f>Systematic[[#This Row],[SampleVariableLabel]]+100*Systematic[[#This Row],[State]]</f>
        <v>672010603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672</v>
      </c>
      <c r="B6209" s="1">
        <f>IF(C6209=0,IF(B6208=Protocol!$V$20,1,B6208+1),B6208)</f>
        <v>1</v>
      </c>
      <c r="C6209" s="1">
        <f>IF(C6208+1=Protocol!$V$21,0,C6208+1)</f>
        <v>7</v>
      </c>
      <c r="D6209" s="1">
        <f t="shared" si="209"/>
        <v>4</v>
      </c>
      <c r="E6209" s="1" t="str">
        <f>INDEX(Protocol[Mark],MATCH(C6209,Protocol[Step],0))</f>
        <v>6Rot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672010004</v>
      </c>
      <c r="H6209" s="134">
        <f>Systematic[[#This Row],[SampleVariableLabel]]+100*Systematic[[#This Row],[State]]</f>
        <v>672010704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673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1pfi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673010005</v>
      </c>
      <c r="H6210" s="134">
        <f>Systematic[[#This Row],[SampleVariableLabel]]+100*Systematic[[#This Row],[State]]</f>
        <v>673010005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673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1OctM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673010006</v>
      </c>
      <c r="H6211" s="134">
        <f>Systematic[[#This Row],[SampleVariableLabel]]+100*Systematic[[#This Row],[State]]</f>
        <v>673010106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673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2D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673010001</v>
      </c>
      <c r="H6212" s="134">
        <f>Systematic[[#This Row],[SampleVariableLabel]]+100*Systematic[[#This Row],[State]]</f>
        <v>673010201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673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2c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673010002</v>
      </c>
      <c r="H6213" s="134">
        <f>Systematic[[#This Row],[SampleVariableLabel]]+100*Systematic[[#This Row],[State]]</f>
        <v>673010302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673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3P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673010003</v>
      </c>
      <c r="H6214" s="134">
        <f>Systematic[[#This Row],[SampleVariableLabel]]+100*Systematic[[#This Row],[State]]</f>
        <v>673010403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673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4S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673010004</v>
      </c>
      <c r="H6215" s="134">
        <f>Systematic[[#This Row],[SampleVariableLabel]]+100*Systematic[[#This Row],[State]]</f>
        <v>673010504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673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5U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673010005</v>
      </c>
      <c r="H6216" s="134">
        <f>Systematic[[#This Row],[SampleVariableLabel]]+100*Systematic[[#This Row],[State]]</f>
        <v>673010605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673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6Rot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673010006</v>
      </c>
      <c r="H6217" s="134">
        <f>Systematic[[#This Row],[SampleVariableLabel]]+100*Systematic[[#This Row],[State]]</f>
        <v>673010706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674</v>
      </c>
      <c r="B6218" s="1">
        <f>IF(C6218=0,IF(B6217=Protocol!$V$20,1,B6217+1),B6217)</f>
        <v>1</v>
      </c>
      <c r="C6218" s="1">
        <f>IF(C6217+1=Protocol!$V$21,0,C6217+1)</f>
        <v>0</v>
      </c>
      <c r="D6218" s="1">
        <f t="shared" si="211"/>
        <v>1</v>
      </c>
      <c r="E6218" s="1" t="str">
        <f>INDEX(Protocol[Mark],MATCH(C6218,Protocol[Step],0))</f>
        <v>1pfi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674010001</v>
      </c>
      <c r="H6218" s="134">
        <f>Systematic[[#This Row],[SampleVariableLabel]]+100*Systematic[[#This Row],[State]]</f>
        <v>674010001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674</v>
      </c>
      <c r="B6219" s="1">
        <f>IF(C6219=0,IF(B6218=Protocol!$V$20,1,B6218+1),B6218)</f>
        <v>1</v>
      </c>
      <c r="C6219" s="1">
        <f>IF(C6218+1=Protocol!$V$21,0,C6218+1)</f>
        <v>1</v>
      </c>
      <c r="D6219" s="1">
        <f t="shared" si="211"/>
        <v>2</v>
      </c>
      <c r="E6219" s="1" t="str">
        <f>INDEX(Protocol[Mark],MATCH(C6219,Protocol[Step],0))</f>
        <v>1OctM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674010002</v>
      </c>
      <c r="H6219" s="134">
        <f>Systematic[[#This Row],[SampleVariableLabel]]+100*Systematic[[#This Row],[State]]</f>
        <v>674010102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674</v>
      </c>
      <c r="B6220" s="1">
        <f>IF(C6220=0,IF(B6219=Protocol!$V$20,1,B6219+1),B6219)</f>
        <v>1</v>
      </c>
      <c r="C6220" s="1">
        <f>IF(C6219+1=Protocol!$V$21,0,C6219+1)</f>
        <v>2</v>
      </c>
      <c r="D6220" s="1">
        <f t="shared" si="211"/>
        <v>3</v>
      </c>
      <c r="E6220" s="1" t="str">
        <f>INDEX(Protocol[Mark],MATCH(C6220,Protocol[Step],0))</f>
        <v>2D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674010003</v>
      </c>
      <c r="H6220" s="134">
        <f>Systematic[[#This Row],[SampleVariableLabel]]+100*Systematic[[#This Row],[State]]</f>
        <v>674010203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674</v>
      </c>
      <c r="B6221" s="1">
        <f>IF(C6221=0,IF(B6220=Protocol!$V$20,1,B6220+1),B6220)</f>
        <v>1</v>
      </c>
      <c r="C6221" s="1">
        <f>IF(C6220+1=Protocol!$V$21,0,C6220+1)</f>
        <v>3</v>
      </c>
      <c r="D6221" s="1">
        <f t="shared" si="211"/>
        <v>4</v>
      </c>
      <c r="E6221" s="1" t="str">
        <f>INDEX(Protocol[Mark],MATCH(C6221,Protocol[Step],0))</f>
        <v>2c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674010004</v>
      </c>
      <c r="H6221" s="134">
        <f>Systematic[[#This Row],[SampleVariableLabel]]+100*Systematic[[#This Row],[State]]</f>
        <v>674010304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674</v>
      </c>
      <c r="B6222" s="1">
        <f>IF(C6222=0,IF(B6221=Protocol!$V$20,1,B6221+1),B6221)</f>
        <v>1</v>
      </c>
      <c r="C6222" s="1">
        <f>IF(C6221+1=Protocol!$V$21,0,C6221+1)</f>
        <v>4</v>
      </c>
      <c r="D6222" s="1">
        <f t="shared" si="211"/>
        <v>5</v>
      </c>
      <c r="E6222" s="1" t="str">
        <f>INDEX(Protocol[Mark],MATCH(C6222,Protocol[Step],0))</f>
        <v>3P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674010005</v>
      </c>
      <c r="H6222" s="134">
        <f>Systematic[[#This Row],[SampleVariableLabel]]+100*Systematic[[#This Row],[State]]</f>
        <v>674010405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674</v>
      </c>
      <c r="B6223" s="1">
        <f>IF(C6223=0,IF(B6222=Protocol!$V$20,1,B6222+1),B6222)</f>
        <v>1</v>
      </c>
      <c r="C6223" s="1">
        <f>IF(C6222+1=Protocol!$V$21,0,C6222+1)</f>
        <v>5</v>
      </c>
      <c r="D6223" s="1">
        <f t="shared" si="211"/>
        <v>6</v>
      </c>
      <c r="E6223" s="1" t="str">
        <f>INDEX(Protocol[Mark],MATCH(C6223,Protocol[Step],0))</f>
        <v>4S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674010006</v>
      </c>
      <c r="H6223" s="134">
        <f>Systematic[[#This Row],[SampleVariableLabel]]+100*Systematic[[#This Row],[State]]</f>
        <v>674010506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674</v>
      </c>
      <c r="B6224" s="1">
        <f>IF(C6224=0,IF(B6223=Protocol!$V$20,1,B6223+1),B6223)</f>
        <v>1</v>
      </c>
      <c r="C6224" s="1">
        <f>IF(C6223+1=Protocol!$V$21,0,C6223+1)</f>
        <v>6</v>
      </c>
      <c r="D6224" s="1">
        <f t="shared" si="211"/>
        <v>1</v>
      </c>
      <c r="E6224" s="1" t="str">
        <f>INDEX(Protocol[Mark],MATCH(C6224,Protocol[Step],0))</f>
        <v>5U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674010001</v>
      </c>
      <c r="H6224" s="134">
        <f>Systematic[[#This Row],[SampleVariableLabel]]+100*Systematic[[#This Row],[State]]</f>
        <v>674010601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674</v>
      </c>
      <c r="B6225" s="1">
        <f>IF(C6225=0,IF(B6224=Protocol!$V$20,1,B6224+1),B6224)</f>
        <v>1</v>
      </c>
      <c r="C6225" s="1">
        <f>IF(C6224+1=Protocol!$V$21,0,C6224+1)</f>
        <v>7</v>
      </c>
      <c r="D6225" s="1">
        <f t="shared" si="211"/>
        <v>2</v>
      </c>
      <c r="E6225" s="1" t="str">
        <f>INDEX(Protocol[Mark],MATCH(C6225,Protocol[Step],0))</f>
        <v>6Rot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674010002</v>
      </c>
      <c r="H6225" s="134">
        <f>Systematic[[#This Row],[SampleVariableLabel]]+100*Systematic[[#This Row],[State]]</f>
        <v>674010702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675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1pfi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675010003</v>
      </c>
      <c r="H6226" s="134">
        <f>Systematic[[#This Row],[SampleVariableLabel]]+100*Systematic[[#This Row],[State]]</f>
        <v>675010003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675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1OctM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675010004</v>
      </c>
      <c r="H6227" s="134">
        <f>Systematic[[#This Row],[SampleVariableLabel]]+100*Systematic[[#This Row],[State]]</f>
        <v>675010104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675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2D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675010005</v>
      </c>
      <c r="H6228" s="134">
        <f>Systematic[[#This Row],[SampleVariableLabel]]+100*Systematic[[#This Row],[State]]</f>
        <v>675010205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675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2c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675010006</v>
      </c>
      <c r="H6229" s="134">
        <f>Systematic[[#This Row],[SampleVariableLabel]]+100*Systematic[[#This Row],[State]]</f>
        <v>675010306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675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3P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675010001</v>
      </c>
      <c r="H6230" s="134">
        <f>Systematic[[#This Row],[SampleVariableLabel]]+100*Systematic[[#This Row],[State]]</f>
        <v>675010401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675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4S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675010002</v>
      </c>
      <c r="H6231" s="134">
        <f>Systematic[[#This Row],[SampleVariableLabel]]+100*Systematic[[#This Row],[State]]</f>
        <v>675010502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675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5U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675010003</v>
      </c>
      <c r="H6232" s="134">
        <f>Systematic[[#This Row],[SampleVariableLabel]]+100*Systematic[[#This Row],[State]]</f>
        <v>675010603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675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6Rot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675010004</v>
      </c>
      <c r="H6233" s="134">
        <f>Systematic[[#This Row],[SampleVariableLabel]]+100*Systematic[[#This Row],[State]]</f>
        <v>675010704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676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1pfi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676010005</v>
      </c>
      <c r="H6234" s="134">
        <f>Systematic[[#This Row],[SampleVariableLabel]]+100*Systematic[[#This Row],[State]]</f>
        <v>676010005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676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1OctM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676010006</v>
      </c>
      <c r="H6235" s="134">
        <f>Systematic[[#This Row],[SampleVariableLabel]]+100*Systematic[[#This Row],[State]]</f>
        <v>676010106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676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2D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676010001</v>
      </c>
      <c r="H6236" s="134">
        <f>Systematic[[#This Row],[SampleVariableLabel]]+100*Systematic[[#This Row],[State]]</f>
        <v>676010201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676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2c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676010002</v>
      </c>
      <c r="H6237" s="134">
        <f>Systematic[[#This Row],[SampleVariableLabel]]+100*Systematic[[#This Row],[State]]</f>
        <v>676010302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676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3P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676010003</v>
      </c>
      <c r="H6238" s="134">
        <f>Systematic[[#This Row],[SampleVariableLabel]]+100*Systematic[[#This Row],[State]]</f>
        <v>676010403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676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4S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676010004</v>
      </c>
      <c r="H6239" s="134">
        <f>Systematic[[#This Row],[SampleVariableLabel]]+100*Systematic[[#This Row],[State]]</f>
        <v>676010504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676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5U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676010005</v>
      </c>
      <c r="H6240" s="134">
        <f>Systematic[[#This Row],[SampleVariableLabel]]+100*Systematic[[#This Row],[State]]</f>
        <v>676010605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676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6Rot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676010006</v>
      </c>
      <c r="H6241" s="134">
        <f>Systematic[[#This Row],[SampleVariableLabel]]+100*Systematic[[#This Row],[State]]</f>
        <v>676010706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677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1pfi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677010001</v>
      </c>
      <c r="H6242" s="134">
        <f>Systematic[[#This Row],[SampleVariableLabel]]+100*Systematic[[#This Row],[State]]</f>
        <v>677010001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677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1OctM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677010002</v>
      </c>
      <c r="H6243" s="134">
        <f>Systematic[[#This Row],[SampleVariableLabel]]+100*Systematic[[#This Row],[State]]</f>
        <v>677010102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677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677010003</v>
      </c>
      <c r="H6244" s="134">
        <f>Systematic[[#This Row],[SampleVariableLabel]]+100*Systematic[[#This Row],[State]]</f>
        <v>677010203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677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677010004</v>
      </c>
      <c r="H6245" s="134">
        <f>Systematic[[#This Row],[SampleVariableLabel]]+100*Systematic[[#This Row],[State]]</f>
        <v>677010304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677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3P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677010005</v>
      </c>
      <c r="H6246" s="134">
        <f>Systematic[[#This Row],[SampleVariableLabel]]+100*Systematic[[#This Row],[State]]</f>
        <v>677010405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677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4S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677010006</v>
      </c>
      <c r="H6247" s="134">
        <f>Systematic[[#This Row],[SampleVariableLabel]]+100*Systematic[[#This Row],[State]]</f>
        <v>677010506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677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5U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677010001</v>
      </c>
      <c r="H6248" s="134">
        <f>Systematic[[#This Row],[SampleVariableLabel]]+100*Systematic[[#This Row],[State]]</f>
        <v>677010601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677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6Rot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677010002</v>
      </c>
      <c r="H6249" s="134">
        <f>Systematic[[#This Row],[SampleVariableLabel]]+100*Systematic[[#This Row],[State]]</f>
        <v>677010702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678</v>
      </c>
      <c r="B6250" s="1">
        <f>IF(C6250=0,IF(B6249=Protocol!$V$20,1,B6249+1),B6249)</f>
        <v>1</v>
      </c>
      <c r="C6250" s="1">
        <f>IF(C6249+1=Protocol!$V$21,0,C6249+1)</f>
        <v>0</v>
      </c>
      <c r="D6250" s="1">
        <f t="shared" si="211"/>
        <v>3</v>
      </c>
      <c r="E6250" s="1" t="str">
        <f>INDEX(Protocol[Mark],MATCH(C6250,Protocol[Step],0))</f>
        <v>1pfi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678010003</v>
      </c>
      <c r="H6250" s="134">
        <f>Systematic[[#This Row],[SampleVariableLabel]]+100*Systematic[[#This Row],[State]]</f>
        <v>678010003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678</v>
      </c>
      <c r="B6251" s="1">
        <f>IF(C6251=0,IF(B6250=Protocol!$V$20,1,B6250+1),B6250)</f>
        <v>1</v>
      </c>
      <c r="C6251" s="1">
        <f>IF(C6250+1=Protocol!$V$21,0,C6250+1)</f>
        <v>1</v>
      </c>
      <c r="D6251" s="1">
        <f t="shared" si="211"/>
        <v>4</v>
      </c>
      <c r="E6251" s="1" t="str">
        <f>INDEX(Protocol[Mark],MATCH(C6251,Protocol[Step],0))</f>
        <v>1OctM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678010004</v>
      </c>
      <c r="H6251" s="134">
        <f>Systematic[[#This Row],[SampleVariableLabel]]+100*Systematic[[#This Row],[State]]</f>
        <v>678010104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678</v>
      </c>
      <c r="B6252" s="1">
        <f>IF(C6252=0,IF(B6251=Protocol!$V$20,1,B6251+1),B6251)</f>
        <v>1</v>
      </c>
      <c r="C6252" s="1">
        <f>IF(C6251+1=Protocol!$V$21,0,C6251+1)</f>
        <v>2</v>
      </c>
      <c r="D6252" s="1">
        <f t="shared" si="211"/>
        <v>5</v>
      </c>
      <c r="E6252" s="1" t="str">
        <f>INDEX(Protocol[Mark],MATCH(C6252,Protocol[Step],0))</f>
        <v>2D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678010005</v>
      </c>
      <c r="H6252" s="134">
        <f>Systematic[[#This Row],[SampleVariableLabel]]+100*Systematic[[#This Row],[State]]</f>
        <v>678010205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678</v>
      </c>
      <c r="B6253" s="1">
        <f>IF(C6253=0,IF(B6252=Protocol!$V$20,1,B6252+1),B6252)</f>
        <v>1</v>
      </c>
      <c r="C6253" s="1">
        <f>IF(C6252+1=Protocol!$V$21,0,C6252+1)</f>
        <v>3</v>
      </c>
      <c r="D6253" s="1">
        <f t="shared" si="211"/>
        <v>6</v>
      </c>
      <c r="E6253" s="1" t="str">
        <f>INDEX(Protocol[Mark],MATCH(C6253,Protocol[Step],0))</f>
        <v>2c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678010006</v>
      </c>
      <c r="H6253" s="134">
        <f>Systematic[[#This Row],[SampleVariableLabel]]+100*Systematic[[#This Row],[State]]</f>
        <v>678010306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678</v>
      </c>
      <c r="B6254" s="1">
        <f>IF(C6254=0,IF(B6253=Protocol!$V$20,1,B6253+1),B6253)</f>
        <v>1</v>
      </c>
      <c r="C6254" s="1">
        <f>IF(C6253+1=Protocol!$V$21,0,C6253+1)</f>
        <v>4</v>
      </c>
      <c r="D6254" s="1">
        <f t="shared" si="211"/>
        <v>1</v>
      </c>
      <c r="E6254" s="1" t="str">
        <f>INDEX(Protocol[Mark],MATCH(C6254,Protocol[Step],0))</f>
        <v>3P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678010001</v>
      </c>
      <c r="H6254" s="134">
        <f>Systematic[[#This Row],[SampleVariableLabel]]+100*Systematic[[#This Row],[State]]</f>
        <v>678010401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678</v>
      </c>
      <c r="B6255" s="1">
        <f>IF(C6255=0,IF(B6254=Protocol!$V$20,1,B6254+1),B6254)</f>
        <v>1</v>
      </c>
      <c r="C6255" s="1">
        <f>IF(C6254+1=Protocol!$V$21,0,C6254+1)</f>
        <v>5</v>
      </c>
      <c r="D6255" s="1">
        <f t="shared" si="211"/>
        <v>2</v>
      </c>
      <c r="E6255" s="1" t="str">
        <f>INDEX(Protocol[Mark],MATCH(C6255,Protocol[Step],0))</f>
        <v>4S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678010002</v>
      </c>
      <c r="H6255" s="134">
        <f>Systematic[[#This Row],[SampleVariableLabel]]+100*Systematic[[#This Row],[State]]</f>
        <v>678010502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678</v>
      </c>
      <c r="B6256" s="1">
        <f>IF(C6256=0,IF(B6255=Protocol!$V$20,1,B6255+1),B6255)</f>
        <v>1</v>
      </c>
      <c r="C6256" s="1">
        <f>IF(C6255+1=Protocol!$V$21,0,C6255+1)</f>
        <v>6</v>
      </c>
      <c r="D6256" s="1">
        <f t="shared" si="211"/>
        <v>3</v>
      </c>
      <c r="E6256" s="1" t="str">
        <f>INDEX(Protocol[Mark],MATCH(C6256,Protocol[Step],0))</f>
        <v>5U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678010003</v>
      </c>
      <c r="H6256" s="134">
        <f>Systematic[[#This Row],[SampleVariableLabel]]+100*Systematic[[#This Row],[State]]</f>
        <v>678010603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678</v>
      </c>
      <c r="B6257" s="1">
        <f>IF(C6257=0,IF(B6256=Protocol!$V$20,1,B6256+1),B6256)</f>
        <v>1</v>
      </c>
      <c r="C6257" s="1">
        <f>IF(C6256+1=Protocol!$V$21,0,C6256+1)</f>
        <v>7</v>
      </c>
      <c r="D6257" s="1">
        <f t="shared" si="211"/>
        <v>4</v>
      </c>
      <c r="E6257" s="1" t="str">
        <f>INDEX(Protocol[Mark],MATCH(C6257,Protocol[Step],0))</f>
        <v>6Rot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678010004</v>
      </c>
      <c r="H6257" s="134">
        <f>Systematic[[#This Row],[SampleVariableLabel]]+100*Systematic[[#This Row],[State]]</f>
        <v>678010704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679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1pfi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679010005</v>
      </c>
      <c r="H6258" s="134">
        <f>Systematic[[#This Row],[SampleVariableLabel]]+100*Systematic[[#This Row],[State]]</f>
        <v>679010005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679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1OctM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679010006</v>
      </c>
      <c r="H6259" s="134">
        <f>Systematic[[#This Row],[SampleVariableLabel]]+100*Systematic[[#This Row],[State]]</f>
        <v>679010106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679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2D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679010001</v>
      </c>
      <c r="H6260" s="134">
        <f>Systematic[[#This Row],[SampleVariableLabel]]+100*Systematic[[#This Row],[State]]</f>
        <v>679010201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679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2c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679010002</v>
      </c>
      <c r="H6261" s="134">
        <f>Systematic[[#This Row],[SampleVariableLabel]]+100*Systematic[[#This Row],[State]]</f>
        <v>679010302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679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3P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679010003</v>
      </c>
      <c r="H6262" s="134">
        <f>Systematic[[#This Row],[SampleVariableLabel]]+100*Systematic[[#This Row],[State]]</f>
        <v>679010403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679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4S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679010004</v>
      </c>
      <c r="H6263" s="134">
        <f>Systematic[[#This Row],[SampleVariableLabel]]+100*Systematic[[#This Row],[State]]</f>
        <v>679010504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679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5U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679010005</v>
      </c>
      <c r="H6264" s="134">
        <f>Systematic[[#This Row],[SampleVariableLabel]]+100*Systematic[[#This Row],[State]]</f>
        <v>679010605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679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6Rot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679010006</v>
      </c>
      <c r="H6265" s="134">
        <f>Systematic[[#This Row],[SampleVariableLabel]]+100*Systematic[[#This Row],[State]]</f>
        <v>679010706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680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1pfi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680010001</v>
      </c>
      <c r="H6266" s="134">
        <f>Systematic[[#This Row],[SampleVariableLabel]]+100*Systematic[[#This Row],[State]]</f>
        <v>680010001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680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1OctM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680010002</v>
      </c>
      <c r="H6267" s="134">
        <f>Systematic[[#This Row],[SampleVariableLabel]]+100*Systematic[[#This Row],[State]]</f>
        <v>680010102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680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2D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680010003</v>
      </c>
      <c r="H6268" s="134">
        <f>Systematic[[#This Row],[SampleVariableLabel]]+100*Systematic[[#This Row],[State]]</f>
        <v>680010203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680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2c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680010004</v>
      </c>
      <c r="H6269" s="134">
        <f>Systematic[[#This Row],[SampleVariableLabel]]+100*Systematic[[#This Row],[State]]</f>
        <v>680010304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680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3P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680010005</v>
      </c>
      <c r="H6270" s="134">
        <f>Systematic[[#This Row],[SampleVariableLabel]]+100*Systematic[[#This Row],[State]]</f>
        <v>680010405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680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4S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680010006</v>
      </c>
      <c r="H6271" s="134">
        <f>Systematic[[#This Row],[SampleVariableLabel]]+100*Systematic[[#This Row],[State]]</f>
        <v>680010506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680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5U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680010001</v>
      </c>
      <c r="H6272" s="134">
        <f>Systematic[[#This Row],[SampleVariableLabel]]+100*Systematic[[#This Row],[State]]</f>
        <v>680010601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680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6Rot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680010002</v>
      </c>
      <c r="H6273" s="134">
        <f>Systematic[[#This Row],[SampleVariableLabel]]+100*Systematic[[#This Row],[State]]</f>
        <v>680010702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681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1pfi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681010003</v>
      </c>
      <c r="H6274" s="134">
        <f>Systematic[[#This Row],[SampleVariableLabel]]+100*Systematic[[#This Row],[State]]</f>
        <v>681010003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681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1OctM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681010004</v>
      </c>
      <c r="H6275" s="134">
        <f>Systematic[[#This Row],[SampleVariableLabel]]+100*Systematic[[#This Row],[State]]</f>
        <v>681010104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681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2D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681010005</v>
      </c>
      <c r="H6276" s="134">
        <f>Systematic[[#This Row],[SampleVariableLabel]]+100*Systematic[[#This Row],[State]]</f>
        <v>681010205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681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2c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681010006</v>
      </c>
      <c r="H6277" s="134">
        <f>Systematic[[#This Row],[SampleVariableLabel]]+100*Systematic[[#This Row],[State]]</f>
        <v>681010306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681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3P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681010001</v>
      </c>
      <c r="H6278" s="134">
        <f>Systematic[[#This Row],[SampleVariableLabel]]+100*Systematic[[#This Row],[State]]</f>
        <v>681010401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681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4S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681010002</v>
      </c>
      <c r="H6279" s="134">
        <f>Systematic[[#This Row],[SampleVariableLabel]]+100*Systematic[[#This Row],[State]]</f>
        <v>681010502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681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5U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681010003</v>
      </c>
      <c r="H6280" s="134">
        <f>Systematic[[#This Row],[SampleVariableLabel]]+100*Systematic[[#This Row],[State]]</f>
        <v>681010603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681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6Rot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681010004</v>
      </c>
      <c r="H6281" s="134">
        <f>Systematic[[#This Row],[SampleVariableLabel]]+100*Systematic[[#This Row],[State]]</f>
        <v>681010704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682</v>
      </c>
      <c r="B6282" s="1">
        <f>IF(C6282=0,IF(B6281=Protocol!$V$20,1,B6281+1),B6281)</f>
        <v>1</v>
      </c>
      <c r="C6282" s="1">
        <f>IF(C6281+1=Protocol!$V$21,0,C6281+1)</f>
        <v>0</v>
      </c>
      <c r="D6282" s="1">
        <f t="shared" si="213"/>
        <v>5</v>
      </c>
      <c r="E6282" s="1" t="str">
        <f>INDEX(Protocol[Mark],MATCH(C6282,Protocol[Step],0))</f>
        <v>1pfi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682010005</v>
      </c>
      <c r="H6282" s="134">
        <f>Systematic[[#This Row],[SampleVariableLabel]]+100*Systematic[[#This Row],[State]]</f>
        <v>682010005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682</v>
      </c>
      <c r="B6283" s="1">
        <f>IF(C6283=0,IF(B6282=Protocol!$V$20,1,B6282+1),B6282)</f>
        <v>1</v>
      </c>
      <c r="C6283" s="1">
        <f>IF(C6282+1=Protocol!$V$21,0,C6282+1)</f>
        <v>1</v>
      </c>
      <c r="D6283" s="1">
        <f t="shared" si="213"/>
        <v>6</v>
      </c>
      <c r="E6283" s="1" t="str">
        <f>INDEX(Protocol[Mark],MATCH(C6283,Protocol[Step],0))</f>
        <v>1OctM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682010006</v>
      </c>
      <c r="H6283" s="134">
        <f>Systematic[[#This Row],[SampleVariableLabel]]+100*Systematic[[#This Row],[State]]</f>
        <v>682010106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682</v>
      </c>
      <c r="B6284" s="1">
        <f>IF(C6284=0,IF(B6283=Protocol!$V$20,1,B6283+1),B6283)</f>
        <v>1</v>
      </c>
      <c r="C6284" s="1">
        <f>IF(C6283+1=Protocol!$V$21,0,C6283+1)</f>
        <v>2</v>
      </c>
      <c r="D6284" s="1">
        <f t="shared" si="213"/>
        <v>1</v>
      </c>
      <c r="E6284" s="1" t="str">
        <f>INDEX(Protocol[Mark],MATCH(C6284,Protocol[Step],0))</f>
        <v>2D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682010001</v>
      </c>
      <c r="H6284" s="134">
        <f>Systematic[[#This Row],[SampleVariableLabel]]+100*Systematic[[#This Row],[State]]</f>
        <v>682010201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682</v>
      </c>
      <c r="B6285" s="1">
        <f>IF(C6285=0,IF(B6284=Protocol!$V$20,1,B6284+1),B6284)</f>
        <v>1</v>
      </c>
      <c r="C6285" s="1">
        <f>IF(C6284+1=Protocol!$V$21,0,C6284+1)</f>
        <v>3</v>
      </c>
      <c r="D6285" s="1">
        <f t="shared" si="213"/>
        <v>2</v>
      </c>
      <c r="E6285" s="1" t="str">
        <f>INDEX(Protocol[Mark],MATCH(C6285,Protocol[Step],0))</f>
        <v>2c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682010002</v>
      </c>
      <c r="H6285" s="134">
        <f>Systematic[[#This Row],[SampleVariableLabel]]+100*Systematic[[#This Row],[State]]</f>
        <v>682010302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682</v>
      </c>
      <c r="B6286" s="1">
        <f>IF(C6286=0,IF(B6285=Protocol!$V$20,1,B6285+1),B6285)</f>
        <v>1</v>
      </c>
      <c r="C6286" s="1">
        <f>IF(C6285+1=Protocol!$V$21,0,C6285+1)</f>
        <v>4</v>
      </c>
      <c r="D6286" s="1">
        <f t="shared" si="213"/>
        <v>3</v>
      </c>
      <c r="E6286" s="1" t="str">
        <f>INDEX(Protocol[Mark],MATCH(C6286,Protocol[Step],0))</f>
        <v>3P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682010003</v>
      </c>
      <c r="H6286" s="134">
        <f>Systematic[[#This Row],[SampleVariableLabel]]+100*Systematic[[#This Row],[State]]</f>
        <v>682010403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682</v>
      </c>
      <c r="B6287" s="1">
        <f>IF(C6287=0,IF(B6286=Protocol!$V$20,1,B6286+1),B6286)</f>
        <v>1</v>
      </c>
      <c r="C6287" s="1">
        <f>IF(C6286+1=Protocol!$V$21,0,C6286+1)</f>
        <v>5</v>
      </c>
      <c r="D6287" s="1">
        <f t="shared" si="213"/>
        <v>4</v>
      </c>
      <c r="E6287" s="1" t="str">
        <f>INDEX(Protocol[Mark],MATCH(C6287,Protocol[Step],0))</f>
        <v>4S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682010004</v>
      </c>
      <c r="H6287" s="134">
        <f>Systematic[[#This Row],[SampleVariableLabel]]+100*Systematic[[#This Row],[State]]</f>
        <v>682010504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682</v>
      </c>
      <c r="B6288" s="1">
        <f>IF(C6288=0,IF(B6287=Protocol!$V$20,1,B6287+1),B6287)</f>
        <v>1</v>
      </c>
      <c r="C6288" s="1">
        <f>IF(C6287+1=Protocol!$V$21,0,C6287+1)</f>
        <v>6</v>
      </c>
      <c r="D6288" s="1">
        <f t="shared" si="213"/>
        <v>5</v>
      </c>
      <c r="E6288" s="1" t="str">
        <f>INDEX(Protocol[Mark],MATCH(C6288,Protocol[Step],0))</f>
        <v>5U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682010005</v>
      </c>
      <c r="H6288" s="134">
        <f>Systematic[[#This Row],[SampleVariableLabel]]+100*Systematic[[#This Row],[State]]</f>
        <v>682010605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682</v>
      </c>
      <c r="B6289" s="1">
        <f>IF(C6289=0,IF(B6288=Protocol!$V$20,1,B6288+1),B6288)</f>
        <v>1</v>
      </c>
      <c r="C6289" s="1">
        <f>IF(C6288+1=Protocol!$V$21,0,C6288+1)</f>
        <v>7</v>
      </c>
      <c r="D6289" s="1">
        <f t="shared" si="213"/>
        <v>6</v>
      </c>
      <c r="E6289" s="1" t="str">
        <f>INDEX(Protocol[Mark],MATCH(C6289,Protocol[Step],0))</f>
        <v>6Rot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682010006</v>
      </c>
      <c r="H6289" s="134">
        <f>Systematic[[#This Row],[SampleVariableLabel]]+100*Systematic[[#This Row],[State]]</f>
        <v>682010706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683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1pfi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683010001</v>
      </c>
      <c r="H6290" s="134">
        <f>Systematic[[#This Row],[SampleVariableLabel]]+100*Systematic[[#This Row],[State]]</f>
        <v>683010001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683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1OctM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683010002</v>
      </c>
      <c r="H6291" s="134">
        <f>Systematic[[#This Row],[SampleVariableLabel]]+100*Systematic[[#This Row],[State]]</f>
        <v>683010102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683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2D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683010003</v>
      </c>
      <c r="H6292" s="134">
        <f>Systematic[[#This Row],[SampleVariableLabel]]+100*Systematic[[#This Row],[State]]</f>
        <v>683010203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683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2c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683010004</v>
      </c>
      <c r="H6293" s="134">
        <f>Systematic[[#This Row],[SampleVariableLabel]]+100*Systematic[[#This Row],[State]]</f>
        <v>683010304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683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3P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683010005</v>
      </c>
      <c r="H6294" s="134">
        <f>Systematic[[#This Row],[SampleVariableLabel]]+100*Systematic[[#This Row],[State]]</f>
        <v>683010405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683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4S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683010006</v>
      </c>
      <c r="H6295" s="134">
        <f>Systematic[[#This Row],[SampleVariableLabel]]+100*Systematic[[#This Row],[State]]</f>
        <v>683010506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683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5U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683010001</v>
      </c>
      <c r="H6296" s="134">
        <f>Systematic[[#This Row],[SampleVariableLabel]]+100*Systematic[[#This Row],[State]]</f>
        <v>683010601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683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6Rot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683010002</v>
      </c>
      <c r="H6297" s="134">
        <f>Systematic[[#This Row],[SampleVariableLabel]]+100*Systematic[[#This Row],[State]]</f>
        <v>683010702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684</v>
      </c>
      <c r="B6298" s="1">
        <f>IF(C6298=0,IF(B6297=Protocol!$V$20,1,B6297+1),B6297)</f>
        <v>1</v>
      </c>
      <c r="C6298" s="1">
        <f>IF(C6297+1=Protocol!$V$21,0,C6297+1)</f>
        <v>0</v>
      </c>
      <c r="D6298" s="1">
        <f t="shared" si="213"/>
        <v>3</v>
      </c>
      <c r="E6298" s="1" t="str">
        <f>INDEX(Protocol[Mark],MATCH(C6298,Protocol[Step],0))</f>
        <v>1pfi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684010003</v>
      </c>
      <c r="H6298" s="134">
        <f>Systematic[[#This Row],[SampleVariableLabel]]+100*Systematic[[#This Row],[State]]</f>
        <v>684010003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684</v>
      </c>
      <c r="B6299" s="1">
        <f>IF(C6299=0,IF(B6298=Protocol!$V$20,1,B6298+1),B6298)</f>
        <v>1</v>
      </c>
      <c r="C6299" s="1">
        <f>IF(C6298+1=Protocol!$V$21,0,C6298+1)</f>
        <v>1</v>
      </c>
      <c r="D6299" s="1">
        <f t="shared" si="213"/>
        <v>4</v>
      </c>
      <c r="E6299" s="1" t="str">
        <f>INDEX(Protocol[Mark],MATCH(C6299,Protocol[Step],0))</f>
        <v>1OctM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684010004</v>
      </c>
      <c r="H6299" s="134">
        <f>Systematic[[#This Row],[SampleVariableLabel]]+100*Systematic[[#This Row],[State]]</f>
        <v>684010104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684</v>
      </c>
      <c r="B6300" s="1">
        <f>IF(C6300=0,IF(B6299=Protocol!$V$20,1,B6299+1),B6299)</f>
        <v>1</v>
      </c>
      <c r="C6300" s="1">
        <f>IF(C6299+1=Protocol!$V$21,0,C6299+1)</f>
        <v>2</v>
      </c>
      <c r="D6300" s="1">
        <f t="shared" si="213"/>
        <v>5</v>
      </c>
      <c r="E6300" s="1" t="str">
        <f>INDEX(Protocol[Mark],MATCH(C6300,Protocol[Step],0))</f>
        <v>2D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684010005</v>
      </c>
      <c r="H6300" s="134">
        <f>Systematic[[#This Row],[SampleVariableLabel]]+100*Systematic[[#This Row],[State]]</f>
        <v>684010205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684</v>
      </c>
      <c r="B6301" s="1">
        <f>IF(C6301=0,IF(B6300=Protocol!$V$20,1,B6300+1),B6300)</f>
        <v>1</v>
      </c>
      <c r="C6301" s="1">
        <f>IF(C6300+1=Protocol!$V$21,0,C6300+1)</f>
        <v>3</v>
      </c>
      <c r="D6301" s="1">
        <f t="shared" si="213"/>
        <v>6</v>
      </c>
      <c r="E6301" s="1" t="str">
        <f>INDEX(Protocol[Mark],MATCH(C6301,Protocol[Step],0))</f>
        <v>2c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684010006</v>
      </c>
      <c r="H6301" s="134">
        <f>Systematic[[#This Row],[SampleVariableLabel]]+100*Systematic[[#This Row],[State]]</f>
        <v>684010306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684</v>
      </c>
      <c r="B6302" s="1">
        <f>IF(C6302=0,IF(B6301=Protocol!$V$20,1,B6301+1),B6301)</f>
        <v>1</v>
      </c>
      <c r="C6302" s="1">
        <f>IF(C6301+1=Protocol!$V$21,0,C6301+1)</f>
        <v>4</v>
      </c>
      <c r="D6302" s="1">
        <f t="shared" si="213"/>
        <v>1</v>
      </c>
      <c r="E6302" s="1" t="str">
        <f>INDEX(Protocol[Mark],MATCH(C6302,Protocol[Step],0))</f>
        <v>3P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684010001</v>
      </c>
      <c r="H6302" s="134">
        <f>Systematic[[#This Row],[SampleVariableLabel]]+100*Systematic[[#This Row],[State]]</f>
        <v>684010401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684</v>
      </c>
      <c r="B6303" s="1">
        <f>IF(C6303=0,IF(B6302=Protocol!$V$20,1,B6302+1),B6302)</f>
        <v>1</v>
      </c>
      <c r="C6303" s="1">
        <f>IF(C6302+1=Protocol!$V$21,0,C6302+1)</f>
        <v>5</v>
      </c>
      <c r="D6303" s="1">
        <f t="shared" si="213"/>
        <v>2</v>
      </c>
      <c r="E6303" s="1" t="str">
        <f>INDEX(Protocol[Mark],MATCH(C6303,Protocol[Step],0))</f>
        <v>4S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684010002</v>
      </c>
      <c r="H6303" s="134">
        <f>Systematic[[#This Row],[SampleVariableLabel]]+100*Systematic[[#This Row],[State]]</f>
        <v>684010502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684</v>
      </c>
      <c r="B6304" s="1">
        <f>IF(C6304=0,IF(B6303=Protocol!$V$20,1,B6303+1),B6303)</f>
        <v>1</v>
      </c>
      <c r="C6304" s="1">
        <f>IF(C6303+1=Protocol!$V$21,0,C6303+1)</f>
        <v>6</v>
      </c>
      <c r="D6304" s="1">
        <f t="shared" si="213"/>
        <v>3</v>
      </c>
      <c r="E6304" s="1" t="str">
        <f>INDEX(Protocol[Mark],MATCH(C6304,Protocol[Step],0))</f>
        <v>5U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684010003</v>
      </c>
      <c r="H6304" s="134">
        <f>Systematic[[#This Row],[SampleVariableLabel]]+100*Systematic[[#This Row],[State]]</f>
        <v>684010603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684</v>
      </c>
      <c r="B6305" s="1">
        <f>IF(C6305=0,IF(B6304=Protocol!$V$20,1,B6304+1),B6304)</f>
        <v>1</v>
      </c>
      <c r="C6305" s="1">
        <f>IF(C6304+1=Protocol!$V$21,0,C6304+1)</f>
        <v>7</v>
      </c>
      <c r="D6305" s="1">
        <f t="shared" si="213"/>
        <v>4</v>
      </c>
      <c r="E6305" s="1" t="str">
        <f>INDEX(Protocol[Mark],MATCH(C6305,Protocol[Step],0))</f>
        <v>6Rot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684010004</v>
      </c>
      <c r="H6305" s="134">
        <f>Systematic[[#This Row],[SampleVariableLabel]]+100*Systematic[[#This Row],[State]]</f>
        <v>684010704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685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1pfi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685010005</v>
      </c>
      <c r="H6306" s="134">
        <f>Systematic[[#This Row],[SampleVariableLabel]]+100*Systematic[[#This Row],[State]]</f>
        <v>685010005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685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1OctM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685010006</v>
      </c>
      <c r="H6307" s="134">
        <f>Systematic[[#This Row],[SampleVariableLabel]]+100*Systematic[[#This Row],[State]]</f>
        <v>685010106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685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2D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685010001</v>
      </c>
      <c r="H6308" s="134">
        <f>Systematic[[#This Row],[SampleVariableLabel]]+100*Systematic[[#This Row],[State]]</f>
        <v>685010201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685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2c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685010002</v>
      </c>
      <c r="H6309" s="134">
        <f>Systematic[[#This Row],[SampleVariableLabel]]+100*Systematic[[#This Row],[State]]</f>
        <v>685010302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685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3P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685010003</v>
      </c>
      <c r="H6310" s="134">
        <f>Systematic[[#This Row],[SampleVariableLabel]]+100*Systematic[[#This Row],[State]]</f>
        <v>685010403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685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4S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685010004</v>
      </c>
      <c r="H6311" s="134">
        <f>Systematic[[#This Row],[SampleVariableLabel]]+100*Systematic[[#This Row],[State]]</f>
        <v>685010504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685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5U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685010005</v>
      </c>
      <c r="H6312" s="134">
        <f>Systematic[[#This Row],[SampleVariableLabel]]+100*Systematic[[#This Row],[State]]</f>
        <v>685010605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685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6Rot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685010006</v>
      </c>
      <c r="H6313" s="134">
        <f>Systematic[[#This Row],[SampleVariableLabel]]+100*Systematic[[#This Row],[State]]</f>
        <v>685010706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686</v>
      </c>
      <c r="B6314" s="1">
        <f>IF(C6314=0,IF(B6313=Protocol!$V$20,1,B6313+1),B6313)</f>
        <v>1</v>
      </c>
      <c r="C6314" s="1">
        <f>IF(C6313+1=Protocol!$V$21,0,C6313+1)</f>
        <v>0</v>
      </c>
      <c r="D6314" s="1">
        <f t="shared" si="213"/>
        <v>1</v>
      </c>
      <c r="E6314" s="1" t="str">
        <f>INDEX(Protocol[Mark],MATCH(C6314,Protocol[Step],0))</f>
        <v>1pfi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686010001</v>
      </c>
      <c r="H6314" s="134">
        <f>Systematic[[#This Row],[SampleVariableLabel]]+100*Systematic[[#This Row],[State]]</f>
        <v>686010001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686</v>
      </c>
      <c r="B6315" s="1">
        <f>IF(C6315=0,IF(B6314=Protocol!$V$20,1,B6314+1),B6314)</f>
        <v>1</v>
      </c>
      <c r="C6315" s="1">
        <f>IF(C6314+1=Protocol!$V$21,0,C6314+1)</f>
        <v>1</v>
      </c>
      <c r="D6315" s="1">
        <f t="shared" si="213"/>
        <v>2</v>
      </c>
      <c r="E6315" s="1" t="str">
        <f>INDEX(Protocol[Mark],MATCH(C6315,Protocol[Step],0))</f>
        <v>1OctM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686010002</v>
      </c>
      <c r="H6315" s="134">
        <f>Systematic[[#This Row],[SampleVariableLabel]]+100*Systematic[[#This Row],[State]]</f>
        <v>686010102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686</v>
      </c>
      <c r="B6316" s="1">
        <f>IF(C6316=0,IF(B6315=Protocol!$V$20,1,B6315+1),B6315)</f>
        <v>1</v>
      </c>
      <c r="C6316" s="1">
        <f>IF(C6315+1=Protocol!$V$21,0,C6315+1)</f>
        <v>2</v>
      </c>
      <c r="D6316" s="1">
        <f t="shared" si="213"/>
        <v>3</v>
      </c>
      <c r="E6316" s="1" t="str">
        <f>INDEX(Protocol[Mark],MATCH(C6316,Protocol[Step],0))</f>
        <v>2D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686010003</v>
      </c>
      <c r="H6316" s="134">
        <f>Systematic[[#This Row],[SampleVariableLabel]]+100*Systematic[[#This Row],[State]]</f>
        <v>686010203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686</v>
      </c>
      <c r="B6317" s="1">
        <f>IF(C6317=0,IF(B6316=Protocol!$V$20,1,B6316+1),B6316)</f>
        <v>1</v>
      </c>
      <c r="C6317" s="1">
        <f>IF(C6316+1=Protocol!$V$21,0,C6316+1)</f>
        <v>3</v>
      </c>
      <c r="D6317" s="1">
        <f t="shared" si="213"/>
        <v>4</v>
      </c>
      <c r="E6317" s="1" t="str">
        <f>INDEX(Protocol[Mark],MATCH(C6317,Protocol[Step],0))</f>
        <v>2c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686010004</v>
      </c>
      <c r="H6317" s="134">
        <f>Systematic[[#This Row],[SampleVariableLabel]]+100*Systematic[[#This Row],[State]]</f>
        <v>686010304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686</v>
      </c>
      <c r="B6318" s="1">
        <f>IF(C6318=0,IF(B6317=Protocol!$V$20,1,B6317+1),B6317)</f>
        <v>1</v>
      </c>
      <c r="C6318" s="1">
        <f>IF(C6317+1=Protocol!$V$21,0,C6317+1)</f>
        <v>4</v>
      </c>
      <c r="D6318" s="1">
        <f t="shared" si="213"/>
        <v>5</v>
      </c>
      <c r="E6318" s="1" t="str">
        <f>INDEX(Protocol[Mark],MATCH(C6318,Protocol[Step],0))</f>
        <v>3P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686010005</v>
      </c>
      <c r="H6318" s="134">
        <f>Systematic[[#This Row],[SampleVariableLabel]]+100*Systematic[[#This Row],[State]]</f>
        <v>686010405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686</v>
      </c>
      <c r="B6319" s="1">
        <f>IF(C6319=0,IF(B6318=Protocol!$V$20,1,B6318+1),B6318)</f>
        <v>1</v>
      </c>
      <c r="C6319" s="1">
        <f>IF(C6318+1=Protocol!$V$21,0,C6318+1)</f>
        <v>5</v>
      </c>
      <c r="D6319" s="1">
        <f t="shared" si="213"/>
        <v>6</v>
      </c>
      <c r="E6319" s="1" t="str">
        <f>INDEX(Protocol[Mark],MATCH(C6319,Protocol[Step],0))</f>
        <v>4S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686010006</v>
      </c>
      <c r="H6319" s="134">
        <f>Systematic[[#This Row],[SampleVariableLabel]]+100*Systematic[[#This Row],[State]]</f>
        <v>686010506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686</v>
      </c>
      <c r="B6320" s="1">
        <f>IF(C6320=0,IF(B6319=Protocol!$V$20,1,B6319+1),B6319)</f>
        <v>1</v>
      </c>
      <c r="C6320" s="1">
        <f>IF(C6319+1=Protocol!$V$21,0,C6319+1)</f>
        <v>6</v>
      </c>
      <c r="D6320" s="1">
        <f t="shared" si="213"/>
        <v>1</v>
      </c>
      <c r="E6320" s="1" t="str">
        <f>INDEX(Protocol[Mark],MATCH(C6320,Protocol[Step],0))</f>
        <v>5U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686010001</v>
      </c>
      <c r="H6320" s="134">
        <f>Systematic[[#This Row],[SampleVariableLabel]]+100*Systematic[[#This Row],[State]]</f>
        <v>686010601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686</v>
      </c>
      <c r="B6321" s="1">
        <f>IF(C6321=0,IF(B6320=Protocol!$V$20,1,B6320+1),B6320)</f>
        <v>1</v>
      </c>
      <c r="C6321" s="1">
        <f>IF(C6320+1=Protocol!$V$21,0,C6320+1)</f>
        <v>7</v>
      </c>
      <c r="D6321" s="1">
        <f t="shared" si="213"/>
        <v>2</v>
      </c>
      <c r="E6321" s="1" t="str">
        <f>INDEX(Protocol[Mark],MATCH(C6321,Protocol[Step],0))</f>
        <v>6Rot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686010002</v>
      </c>
      <c r="H6321" s="134">
        <f>Systematic[[#This Row],[SampleVariableLabel]]+100*Systematic[[#This Row],[State]]</f>
        <v>686010702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687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1pfi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687010003</v>
      </c>
      <c r="H6322" s="134">
        <f>Systematic[[#This Row],[SampleVariableLabel]]+100*Systematic[[#This Row],[State]]</f>
        <v>687010003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687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1OctM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687010004</v>
      </c>
      <c r="H6323" s="134">
        <f>Systematic[[#This Row],[SampleVariableLabel]]+100*Systematic[[#This Row],[State]]</f>
        <v>687010104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687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2D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687010005</v>
      </c>
      <c r="H6324" s="134">
        <f>Systematic[[#This Row],[SampleVariableLabel]]+100*Systematic[[#This Row],[State]]</f>
        <v>687010205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687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2c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687010006</v>
      </c>
      <c r="H6325" s="134">
        <f>Systematic[[#This Row],[SampleVariableLabel]]+100*Systematic[[#This Row],[State]]</f>
        <v>687010306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687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3P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687010001</v>
      </c>
      <c r="H6326" s="134">
        <f>Systematic[[#This Row],[SampleVariableLabel]]+100*Systematic[[#This Row],[State]]</f>
        <v>687010401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687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4S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687010002</v>
      </c>
      <c r="H6327" s="134">
        <f>Systematic[[#This Row],[SampleVariableLabel]]+100*Systematic[[#This Row],[State]]</f>
        <v>687010502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687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5U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687010003</v>
      </c>
      <c r="H6328" s="134">
        <f>Systematic[[#This Row],[SampleVariableLabel]]+100*Systematic[[#This Row],[State]]</f>
        <v>687010603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687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6Rot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687010004</v>
      </c>
      <c r="H6329" s="134">
        <f>Systematic[[#This Row],[SampleVariableLabel]]+100*Systematic[[#This Row],[State]]</f>
        <v>687010704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688</v>
      </c>
      <c r="B6330" s="1">
        <f>IF(C6330=0,IF(B6329=Protocol!$V$20,1,B6329+1),B6329)</f>
        <v>1</v>
      </c>
      <c r="C6330" s="1">
        <f>IF(C6329+1=Protocol!$V$21,0,C6329+1)</f>
        <v>0</v>
      </c>
      <c r="D6330" s="1">
        <f t="shared" si="213"/>
        <v>5</v>
      </c>
      <c r="E6330" s="1" t="str">
        <f>INDEX(Protocol[Mark],MATCH(C6330,Protocol[Step],0))</f>
        <v>1pfi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688010005</v>
      </c>
      <c r="H6330" s="134">
        <f>Systematic[[#This Row],[SampleVariableLabel]]+100*Systematic[[#This Row],[State]]</f>
        <v>688010005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688</v>
      </c>
      <c r="B6331" s="1">
        <f>IF(C6331=0,IF(B6330=Protocol!$V$20,1,B6330+1),B6330)</f>
        <v>1</v>
      </c>
      <c r="C6331" s="1">
        <f>IF(C6330+1=Protocol!$V$21,0,C6330+1)</f>
        <v>1</v>
      </c>
      <c r="D6331" s="1">
        <f t="shared" si="213"/>
        <v>6</v>
      </c>
      <c r="E6331" s="1" t="str">
        <f>INDEX(Protocol[Mark],MATCH(C6331,Protocol[Step],0))</f>
        <v>1OctM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688010006</v>
      </c>
      <c r="H6331" s="134">
        <f>Systematic[[#This Row],[SampleVariableLabel]]+100*Systematic[[#This Row],[State]]</f>
        <v>688010106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688</v>
      </c>
      <c r="B6332" s="1">
        <f>IF(C6332=0,IF(B6331=Protocol!$V$20,1,B6331+1),B6331)</f>
        <v>1</v>
      </c>
      <c r="C6332" s="1">
        <f>IF(C6331+1=Protocol!$V$21,0,C6331+1)</f>
        <v>2</v>
      </c>
      <c r="D6332" s="1">
        <f t="shared" si="213"/>
        <v>1</v>
      </c>
      <c r="E6332" s="1" t="str">
        <f>INDEX(Protocol[Mark],MATCH(C6332,Protocol[Step],0))</f>
        <v>2D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688010001</v>
      </c>
      <c r="H6332" s="134">
        <f>Systematic[[#This Row],[SampleVariableLabel]]+100*Systematic[[#This Row],[State]]</f>
        <v>688010201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688</v>
      </c>
      <c r="B6333" s="1">
        <f>IF(C6333=0,IF(B6332=Protocol!$V$20,1,B6332+1),B6332)</f>
        <v>1</v>
      </c>
      <c r="C6333" s="1">
        <f>IF(C6332+1=Protocol!$V$21,0,C6332+1)</f>
        <v>3</v>
      </c>
      <c r="D6333" s="1">
        <f t="shared" si="213"/>
        <v>2</v>
      </c>
      <c r="E6333" s="1" t="str">
        <f>INDEX(Protocol[Mark],MATCH(C6333,Protocol[Step],0))</f>
        <v>2c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688010002</v>
      </c>
      <c r="H6333" s="134">
        <f>Systematic[[#This Row],[SampleVariableLabel]]+100*Systematic[[#This Row],[State]]</f>
        <v>688010302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688</v>
      </c>
      <c r="B6334" s="1">
        <f>IF(C6334=0,IF(B6333=Protocol!$V$20,1,B6333+1),B6333)</f>
        <v>1</v>
      </c>
      <c r="C6334" s="1">
        <f>IF(C6333+1=Protocol!$V$21,0,C6333+1)</f>
        <v>4</v>
      </c>
      <c r="D6334" s="1">
        <f t="shared" si="213"/>
        <v>3</v>
      </c>
      <c r="E6334" s="1" t="str">
        <f>INDEX(Protocol[Mark],MATCH(C6334,Protocol[Step],0))</f>
        <v>3P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688010003</v>
      </c>
      <c r="H6334" s="134">
        <f>Systematic[[#This Row],[SampleVariableLabel]]+100*Systematic[[#This Row],[State]]</f>
        <v>688010403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688</v>
      </c>
      <c r="B6335" s="1">
        <f>IF(C6335=0,IF(B6334=Protocol!$V$20,1,B6334+1),B6334)</f>
        <v>1</v>
      </c>
      <c r="C6335" s="1">
        <f>IF(C6334+1=Protocol!$V$21,0,C6334+1)</f>
        <v>5</v>
      </c>
      <c r="D6335" s="1">
        <f t="shared" si="213"/>
        <v>4</v>
      </c>
      <c r="E6335" s="1" t="str">
        <f>INDEX(Protocol[Mark],MATCH(C6335,Protocol[Step],0))</f>
        <v>4S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688010004</v>
      </c>
      <c r="H6335" s="134">
        <f>Systematic[[#This Row],[SampleVariableLabel]]+100*Systematic[[#This Row],[State]]</f>
        <v>688010504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688</v>
      </c>
      <c r="B6336" s="1">
        <f>IF(C6336=0,IF(B6335=Protocol!$V$20,1,B6335+1),B6335)</f>
        <v>1</v>
      </c>
      <c r="C6336" s="1">
        <f>IF(C6335+1=Protocol!$V$21,0,C6335+1)</f>
        <v>6</v>
      </c>
      <c r="D6336" s="1">
        <f t="shared" si="213"/>
        <v>5</v>
      </c>
      <c r="E6336" s="1" t="str">
        <f>INDEX(Protocol[Mark],MATCH(C6336,Protocol[Step],0))</f>
        <v>5U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688010005</v>
      </c>
      <c r="H6336" s="134">
        <f>Systematic[[#This Row],[SampleVariableLabel]]+100*Systematic[[#This Row],[State]]</f>
        <v>688010605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688</v>
      </c>
      <c r="B6337" s="1">
        <f>IF(C6337=0,IF(B6336=Protocol!$V$20,1,B6336+1),B6336)</f>
        <v>1</v>
      </c>
      <c r="C6337" s="1">
        <f>IF(C6336+1=Protocol!$V$21,0,C6336+1)</f>
        <v>7</v>
      </c>
      <c r="D6337" s="1">
        <f t="shared" si="213"/>
        <v>6</v>
      </c>
      <c r="E6337" s="1" t="str">
        <f>INDEX(Protocol[Mark],MATCH(C6337,Protocol[Step],0))</f>
        <v>6Rot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688010006</v>
      </c>
      <c r="H6337" s="134">
        <f>Systematic[[#This Row],[SampleVariableLabel]]+100*Systematic[[#This Row],[State]]</f>
        <v>688010706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689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1pfi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689010001</v>
      </c>
      <c r="H6338" s="134">
        <f>Systematic[[#This Row],[SampleVariableLabel]]+100*Systematic[[#This Row],[State]]</f>
        <v>689010001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689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1OctM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689010002</v>
      </c>
      <c r="H6339" s="134">
        <f>Systematic[[#This Row],[SampleVariableLabel]]+100*Systematic[[#This Row],[State]]</f>
        <v>689010102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689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2D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689010003</v>
      </c>
      <c r="H6340" s="134">
        <f>Systematic[[#This Row],[SampleVariableLabel]]+100*Systematic[[#This Row],[State]]</f>
        <v>689010203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689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2c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689010004</v>
      </c>
      <c r="H6341" s="134">
        <f>Systematic[[#This Row],[SampleVariableLabel]]+100*Systematic[[#This Row],[State]]</f>
        <v>689010304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689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3P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689010005</v>
      </c>
      <c r="H6342" s="134">
        <f>Systematic[[#This Row],[SampleVariableLabel]]+100*Systematic[[#This Row],[State]]</f>
        <v>689010405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689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4S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689010006</v>
      </c>
      <c r="H6343" s="134">
        <f>Systematic[[#This Row],[SampleVariableLabel]]+100*Systematic[[#This Row],[State]]</f>
        <v>689010506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689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5U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689010001</v>
      </c>
      <c r="H6344" s="134">
        <f>Systematic[[#This Row],[SampleVariableLabel]]+100*Systematic[[#This Row],[State]]</f>
        <v>689010601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689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6Rot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689010002</v>
      </c>
      <c r="H6345" s="134">
        <f>Systematic[[#This Row],[SampleVariableLabel]]+100*Systematic[[#This Row],[State]]</f>
        <v>689010702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690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1pfi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690010003</v>
      </c>
      <c r="H6346" s="134">
        <f>Systematic[[#This Row],[SampleVariableLabel]]+100*Systematic[[#This Row],[State]]</f>
        <v>690010003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690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1OctM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690010004</v>
      </c>
      <c r="H6347" s="134">
        <f>Systematic[[#This Row],[SampleVariableLabel]]+100*Systematic[[#This Row],[State]]</f>
        <v>690010104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690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690010005</v>
      </c>
      <c r="H6348" s="134">
        <f>Systematic[[#This Row],[SampleVariableLabel]]+100*Systematic[[#This Row],[State]]</f>
        <v>690010205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690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690010006</v>
      </c>
      <c r="H6349" s="134">
        <f>Systematic[[#This Row],[SampleVariableLabel]]+100*Systematic[[#This Row],[State]]</f>
        <v>690010306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690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3P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690010001</v>
      </c>
      <c r="H6350" s="134">
        <f>Systematic[[#This Row],[SampleVariableLabel]]+100*Systematic[[#This Row],[State]]</f>
        <v>690010401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690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4S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690010002</v>
      </c>
      <c r="H6351" s="134">
        <f>Systematic[[#This Row],[SampleVariableLabel]]+100*Systematic[[#This Row],[State]]</f>
        <v>690010502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690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5U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690010003</v>
      </c>
      <c r="H6352" s="134">
        <f>Systematic[[#This Row],[SampleVariableLabel]]+100*Systematic[[#This Row],[State]]</f>
        <v>690010603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690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6Rot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690010004</v>
      </c>
      <c r="H6353" s="134">
        <f>Systematic[[#This Row],[SampleVariableLabel]]+100*Systematic[[#This Row],[State]]</f>
        <v>690010704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691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1pfi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691010005</v>
      </c>
      <c r="H6354" s="134">
        <f>Systematic[[#This Row],[SampleVariableLabel]]+100*Systematic[[#This Row],[State]]</f>
        <v>691010005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691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1OctM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691010006</v>
      </c>
      <c r="H6355" s="134">
        <f>Systematic[[#This Row],[SampleVariableLabel]]+100*Systematic[[#This Row],[State]]</f>
        <v>691010106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691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691010001</v>
      </c>
      <c r="H6356" s="134">
        <f>Systematic[[#This Row],[SampleVariableLabel]]+100*Systematic[[#This Row],[State]]</f>
        <v>691010201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691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2c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691010002</v>
      </c>
      <c r="H6357" s="134">
        <f>Systematic[[#This Row],[SampleVariableLabel]]+100*Systematic[[#This Row],[State]]</f>
        <v>691010302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691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3P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691010003</v>
      </c>
      <c r="H6358" s="134">
        <f>Systematic[[#This Row],[SampleVariableLabel]]+100*Systematic[[#This Row],[State]]</f>
        <v>691010403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691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4S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691010004</v>
      </c>
      <c r="H6359" s="134">
        <f>Systematic[[#This Row],[SampleVariableLabel]]+100*Systematic[[#This Row],[State]]</f>
        <v>691010504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691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5U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691010005</v>
      </c>
      <c r="H6360" s="134">
        <f>Systematic[[#This Row],[SampleVariableLabel]]+100*Systematic[[#This Row],[State]]</f>
        <v>691010605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691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6Rot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691010006</v>
      </c>
      <c r="H6361" s="134">
        <f>Systematic[[#This Row],[SampleVariableLabel]]+100*Systematic[[#This Row],[State]]</f>
        <v>691010706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692</v>
      </c>
      <c r="B6362" s="1">
        <f>IF(C6362=0,IF(B6361=Protocol!$V$20,1,B6361+1),B6361)</f>
        <v>1</v>
      </c>
      <c r="C6362" s="1">
        <f>IF(C6361+1=Protocol!$V$21,0,C6361+1)</f>
        <v>0</v>
      </c>
      <c r="D6362" s="1">
        <f t="shared" si="215"/>
        <v>1</v>
      </c>
      <c r="E6362" s="1" t="str">
        <f>INDEX(Protocol[Mark],MATCH(C6362,Protocol[Step],0))</f>
        <v>1pfi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692010001</v>
      </c>
      <c r="H6362" s="134">
        <f>Systematic[[#This Row],[SampleVariableLabel]]+100*Systematic[[#This Row],[State]]</f>
        <v>692010001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692</v>
      </c>
      <c r="B6363" s="1">
        <f>IF(C6363=0,IF(B6362=Protocol!$V$20,1,B6362+1),B6362)</f>
        <v>1</v>
      </c>
      <c r="C6363" s="1">
        <f>IF(C6362+1=Protocol!$V$21,0,C6362+1)</f>
        <v>1</v>
      </c>
      <c r="D6363" s="1">
        <f t="shared" si="215"/>
        <v>2</v>
      </c>
      <c r="E6363" s="1" t="str">
        <f>INDEX(Protocol[Mark],MATCH(C6363,Protocol[Step],0))</f>
        <v>1OctM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692010002</v>
      </c>
      <c r="H6363" s="134">
        <f>Systematic[[#This Row],[SampleVariableLabel]]+100*Systematic[[#This Row],[State]]</f>
        <v>692010102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692</v>
      </c>
      <c r="B6364" s="1">
        <f>IF(C6364=0,IF(B6363=Protocol!$V$20,1,B6363+1),B6363)</f>
        <v>1</v>
      </c>
      <c r="C6364" s="1">
        <f>IF(C6363+1=Protocol!$V$21,0,C6363+1)</f>
        <v>2</v>
      </c>
      <c r="D6364" s="1">
        <f t="shared" si="215"/>
        <v>3</v>
      </c>
      <c r="E6364" s="1" t="str">
        <f>INDEX(Protocol[Mark],MATCH(C6364,Protocol[Step],0))</f>
        <v>2D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692010003</v>
      </c>
      <c r="H6364" s="134">
        <f>Systematic[[#This Row],[SampleVariableLabel]]+100*Systematic[[#This Row],[State]]</f>
        <v>692010203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692</v>
      </c>
      <c r="B6365" s="1">
        <f>IF(C6365=0,IF(B6364=Protocol!$V$20,1,B6364+1),B6364)</f>
        <v>1</v>
      </c>
      <c r="C6365" s="1">
        <f>IF(C6364+1=Protocol!$V$21,0,C6364+1)</f>
        <v>3</v>
      </c>
      <c r="D6365" s="1">
        <f t="shared" si="215"/>
        <v>4</v>
      </c>
      <c r="E6365" s="1" t="str">
        <f>INDEX(Protocol[Mark],MATCH(C6365,Protocol[Step],0))</f>
        <v>2c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692010004</v>
      </c>
      <c r="H6365" s="134">
        <f>Systematic[[#This Row],[SampleVariableLabel]]+100*Systematic[[#This Row],[State]]</f>
        <v>692010304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692</v>
      </c>
      <c r="B6366" s="1">
        <f>IF(C6366=0,IF(B6365=Protocol!$V$20,1,B6365+1),B6365)</f>
        <v>1</v>
      </c>
      <c r="C6366" s="1">
        <f>IF(C6365+1=Protocol!$V$21,0,C6365+1)</f>
        <v>4</v>
      </c>
      <c r="D6366" s="1">
        <f t="shared" si="215"/>
        <v>5</v>
      </c>
      <c r="E6366" s="1" t="str">
        <f>INDEX(Protocol[Mark],MATCH(C6366,Protocol[Step],0))</f>
        <v>3P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692010005</v>
      </c>
      <c r="H6366" s="134">
        <f>Systematic[[#This Row],[SampleVariableLabel]]+100*Systematic[[#This Row],[State]]</f>
        <v>692010405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692</v>
      </c>
      <c r="B6367" s="1">
        <f>IF(C6367=0,IF(B6366=Protocol!$V$20,1,B6366+1),B6366)</f>
        <v>1</v>
      </c>
      <c r="C6367" s="1">
        <f>IF(C6366+1=Protocol!$V$21,0,C6366+1)</f>
        <v>5</v>
      </c>
      <c r="D6367" s="1">
        <f t="shared" si="215"/>
        <v>6</v>
      </c>
      <c r="E6367" s="1" t="str">
        <f>INDEX(Protocol[Mark],MATCH(C6367,Protocol[Step],0))</f>
        <v>4S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692010006</v>
      </c>
      <c r="H6367" s="134">
        <f>Systematic[[#This Row],[SampleVariableLabel]]+100*Systematic[[#This Row],[State]]</f>
        <v>692010506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692</v>
      </c>
      <c r="B6368" s="1">
        <f>IF(C6368=0,IF(B6367=Protocol!$V$20,1,B6367+1),B6367)</f>
        <v>1</v>
      </c>
      <c r="C6368" s="1">
        <f>IF(C6367+1=Protocol!$V$21,0,C6367+1)</f>
        <v>6</v>
      </c>
      <c r="D6368" s="1">
        <f t="shared" si="215"/>
        <v>1</v>
      </c>
      <c r="E6368" s="1" t="str">
        <f>INDEX(Protocol[Mark],MATCH(C6368,Protocol[Step],0))</f>
        <v>5U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692010001</v>
      </c>
      <c r="H6368" s="134">
        <f>Systematic[[#This Row],[SampleVariableLabel]]+100*Systematic[[#This Row],[State]]</f>
        <v>692010601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692</v>
      </c>
      <c r="B6369" s="1">
        <f>IF(C6369=0,IF(B6368=Protocol!$V$20,1,B6368+1),B6368)</f>
        <v>1</v>
      </c>
      <c r="C6369" s="1">
        <f>IF(C6368+1=Protocol!$V$21,0,C6368+1)</f>
        <v>7</v>
      </c>
      <c r="D6369" s="1">
        <f t="shared" si="215"/>
        <v>2</v>
      </c>
      <c r="E6369" s="1" t="str">
        <f>INDEX(Protocol[Mark],MATCH(C6369,Protocol[Step],0))</f>
        <v>6Rot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692010002</v>
      </c>
      <c r="H6369" s="134">
        <f>Systematic[[#This Row],[SampleVariableLabel]]+100*Systematic[[#This Row],[State]]</f>
        <v>692010702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693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1pfi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693010003</v>
      </c>
      <c r="H6370" s="134">
        <f>Systematic[[#This Row],[SampleVariableLabel]]+100*Systematic[[#This Row],[State]]</f>
        <v>693010003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693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1OctM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693010004</v>
      </c>
      <c r="H6371" s="134">
        <f>Systematic[[#This Row],[SampleVariableLabel]]+100*Systematic[[#This Row],[State]]</f>
        <v>693010104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693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2D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693010005</v>
      </c>
      <c r="H6372" s="134">
        <f>Systematic[[#This Row],[SampleVariableLabel]]+100*Systematic[[#This Row],[State]]</f>
        <v>693010205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693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2c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693010006</v>
      </c>
      <c r="H6373" s="134">
        <f>Systematic[[#This Row],[SampleVariableLabel]]+100*Systematic[[#This Row],[State]]</f>
        <v>693010306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693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3P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693010001</v>
      </c>
      <c r="H6374" s="134">
        <f>Systematic[[#This Row],[SampleVariableLabel]]+100*Systematic[[#This Row],[State]]</f>
        <v>693010401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693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4S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693010002</v>
      </c>
      <c r="H6375" s="134">
        <f>Systematic[[#This Row],[SampleVariableLabel]]+100*Systematic[[#This Row],[State]]</f>
        <v>693010502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693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5U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693010003</v>
      </c>
      <c r="H6376" s="134">
        <f>Systematic[[#This Row],[SampleVariableLabel]]+100*Systematic[[#This Row],[State]]</f>
        <v>693010603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693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6Rot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693010004</v>
      </c>
      <c r="H6377" s="134">
        <f>Systematic[[#This Row],[SampleVariableLabel]]+100*Systematic[[#This Row],[State]]</f>
        <v>693010704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694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1pfi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694010005</v>
      </c>
      <c r="H6378" s="134">
        <f>Systematic[[#This Row],[SampleVariableLabel]]+100*Systematic[[#This Row],[State]]</f>
        <v>694010005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694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1OctM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694010006</v>
      </c>
      <c r="H6379" s="134">
        <f>Systematic[[#This Row],[SampleVariableLabel]]+100*Systematic[[#This Row],[State]]</f>
        <v>694010106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694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694010001</v>
      </c>
      <c r="H6380" s="134">
        <f>Systematic[[#This Row],[SampleVariableLabel]]+100*Systematic[[#This Row],[State]]</f>
        <v>694010201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694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2c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694010002</v>
      </c>
      <c r="H6381" s="134">
        <f>Systematic[[#This Row],[SampleVariableLabel]]+100*Systematic[[#This Row],[State]]</f>
        <v>694010302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694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3P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694010003</v>
      </c>
      <c r="H6382" s="134">
        <f>Systematic[[#This Row],[SampleVariableLabel]]+100*Systematic[[#This Row],[State]]</f>
        <v>694010403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694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4S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694010004</v>
      </c>
      <c r="H6383" s="134">
        <f>Systematic[[#This Row],[SampleVariableLabel]]+100*Systematic[[#This Row],[State]]</f>
        <v>694010504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694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5U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694010005</v>
      </c>
      <c r="H6384" s="134">
        <f>Systematic[[#This Row],[SampleVariableLabel]]+100*Systematic[[#This Row],[State]]</f>
        <v>694010605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694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6Rot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694010006</v>
      </c>
      <c r="H6385" s="134">
        <f>Systematic[[#This Row],[SampleVariableLabel]]+100*Systematic[[#This Row],[State]]</f>
        <v>694010706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695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1pfi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695010001</v>
      </c>
      <c r="H6386" s="134">
        <f>Systematic[[#This Row],[SampleVariableLabel]]+100*Systematic[[#This Row],[State]]</f>
        <v>695010001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695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1OctM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695010002</v>
      </c>
      <c r="H6387" s="134">
        <f>Systematic[[#This Row],[SampleVariableLabel]]+100*Systematic[[#This Row],[State]]</f>
        <v>695010102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695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2D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695010003</v>
      </c>
      <c r="H6388" s="134">
        <f>Systematic[[#This Row],[SampleVariableLabel]]+100*Systematic[[#This Row],[State]]</f>
        <v>695010203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695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2c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695010004</v>
      </c>
      <c r="H6389" s="134">
        <f>Systematic[[#This Row],[SampleVariableLabel]]+100*Systematic[[#This Row],[State]]</f>
        <v>695010304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695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3P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695010005</v>
      </c>
      <c r="H6390" s="134">
        <f>Systematic[[#This Row],[SampleVariableLabel]]+100*Systematic[[#This Row],[State]]</f>
        <v>695010405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695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4S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695010006</v>
      </c>
      <c r="H6391" s="134">
        <f>Systematic[[#This Row],[SampleVariableLabel]]+100*Systematic[[#This Row],[State]]</f>
        <v>695010506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695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5U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695010001</v>
      </c>
      <c r="H6392" s="134">
        <f>Systematic[[#This Row],[SampleVariableLabel]]+100*Systematic[[#This Row],[State]]</f>
        <v>695010601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695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6Rot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695010002</v>
      </c>
      <c r="H6393" s="134">
        <f>Systematic[[#This Row],[SampleVariableLabel]]+100*Systematic[[#This Row],[State]]</f>
        <v>695010702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696</v>
      </c>
      <c r="B6394" s="1">
        <f>IF(C6394=0,IF(B6393=Protocol!$V$20,1,B6393+1),B6393)</f>
        <v>1</v>
      </c>
      <c r="C6394" s="1">
        <f>IF(C6393+1=Protocol!$V$21,0,C6393+1)</f>
        <v>0</v>
      </c>
      <c r="D6394" s="1">
        <f t="shared" si="215"/>
        <v>3</v>
      </c>
      <c r="E6394" s="1" t="str">
        <f>INDEX(Protocol[Mark],MATCH(C6394,Protocol[Step],0))</f>
        <v>1pfi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696010003</v>
      </c>
      <c r="H6394" s="134">
        <f>Systematic[[#This Row],[SampleVariableLabel]]+100*Systematic[[#This Row],[State]]</f>
        <v>696010003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696</v>
      </c>
      <c r="B6395" s="1">
        <f>IF(C6395=0,IF(B6394=Protocol!$V$20,1,B6394+1),B6394)</f>
        <v>1</v>
      </c>
      <c r="C6395" s="1">
        <f>IF(C6394+1=Protocol!$V$21,0,C6394+1)</f>
        <v>1</v>
      </c>
      <c r="D6395" s="1">
        <f t="shared" si="215"/>
        <v>4</v>
      </c>
      <c r="E6395" s="1" t="str">
        <f>INDEX(Protocol[Mark],MATCH(C6395,Protocol[Step],0))</f>
        <v>1OctM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696010004</v>
      </c>
      <c r="H6395" s="134">
        <f>Systematic[[#This Row],[SampleVariableLabel]]+100*Systematic[[#This Row],[State]]</f>
        <v>696010104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696</v>
      </c>
      <c r="B6396" s="1">
        <f>IF(C6396=0,IF(B6395=Protocol!$V$20,1,B6395+1),B6395)</f>
        <v>1</v>
      </c>
      <c r="C6396" s="1">
        <f>IF(C6395+1=Protocol!$V$21,0,C6395+1)</f>
        <v>2</v>
      </c>
      <c r="D6396" s="1">
        <f t="shared" si="215"/>
        <v>5</v>
      </c>
      <c r="E6396" s="1" t="str">
        <f>INDEX(Protocol[Mark],MATCH(C6396,Protocol[Step],0))</f>
        <v>2D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696010005</v>
      </c>
      <c r="H6396" s="134">
        <f>Systematic[[#This Row],[SampleVariableLabel]]+100*Systematic[[#This Row],[State]]</f>
        <v>696010205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696</v>
      </c>
      <c r="B6397" s="1">
        <f>IF(C6397=0,IF(B6396=Protocol!$V$20,1,B6396+1),B6396)</f>
        <v>1</v>
      </c>
      <c r="C6397" s="1">
        <f>IF(C6396+1=Protocol!$V$21,0,C6396+1)</f>
        <v>3</v>
      </c>
      <c r="D6397" s="1">
        <f t="shared" si="215"/>
        <v>6</v>
      </c>
      <c r="E6397" s="1" t="str">
        <f>INDEX(Protocol[Mark],MATCH(C6397,Protocol[Step],0))</f>
        <v>2c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696010006</v>
      </c>
      <c r="H6397" s="134">
        <f>Systematic[[#This Row],[SampleVariableLabel]]+100*Systematic[[#This Row],[State]]</f>
        <v>696010306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696</v>
      </c>
      <c r="B6398" s="1">
        <f>IF(C6398=0,IF(B6397=Protocol!$V$20,1,B6397+1),B6397)</f>
        <v>1</v>
      </c>
      <c r="C6398" s="1">
        <f>IF(C6397+1=Protocol!$V$21,0,C6397+1)</f>
        <v>4</v>
      </c>
      <c r="D6398" s="1">
        <f t="shared" si="215"/>
        <v>1</v>
      </c>
      <c r="E6398" s="1" t="str">
        <f>INDEX(Protocol[Mark],MATCH(C6398,Protocol[Step],0))</f>
        <v>3P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696010001</v>
      </c>
      <c r="H6398" s="134">
        <f>Systematic[[#This Row],[SampleVariableLabel]]+100*Systematic[[#This Row],[State]]</f>
        <v>696010401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696</v>
      </c>
      <c r="B6399" s="1">
        <f>IF(C6399=0,IF(B6398=Protocol!$V$20,1,B6398+1),B6398)</f>
        <v>1</v>
      </c>
      <c r="C6399" s="1">
        <f>IF(C6398+1=Protocol!$V$21,0,C6398+1)</f>
        <v>5</v>
      </c>
      <c r="D6399" s="1">
        <f t="shared" si="215"/>
        <v>2</v>
      </c>
      <c r="E6399" s="1" t="str">
        <f>INDEX(Protocol[Mark],MATCH(C6399,Protocol[Step],0))</f>
        <v>4S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696010002</v>
      </c>
      <c r="H6399" s="134">
        <f>Systematic[[#This Row],[SampleVariableLabel]]+100*Systematic[[#This Row],[State]]</f>
        <v>696010502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696</v>
      </c>
      <c r="B6400" s="1">
        <f>IF(C6400=0,IF(B6399=Protocol!$V$20,1,B6399+1),B6399)</f>
        <v>1</v>
      </c>
      <c r="C6400" s="1">
        <f>IF(C6399+1=Protocol!$V$21,0,C6399+1)</f>
        <v>6</v>
      </c>
      <c r="D6400" s="1">
        <f t="shared" si="215"/>
        <v>3</v>
      </c>
      <c r="E6400" s="1" t="str">
        <f>INDEX(Protocol[Mark],MATCH(C6400,Protocol[Step],0))</f>
        <v>5U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696010003</v>
      </c>
      <c r="H6400" s="134">
        <f>Systematic[[#This Row],[SampleVariableLabel]]+100*Systematic[[#This Row],[State]]</f>
        <v>696010603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696</v>
      </c>
      <c r="B6401" s="1">
        <f>IF(C6401=0,IF(B6400=Protocol!$V$20,1,B6400+1),B6400)</f>
        <v>1</v>
      </c>
      <c r="C6401" s="1">
        <f>IF(C6400+1=Protocol!$V$21,0,C6400+1)</f>
        <v>7</v>
      </c>
      <c r="D6401" s="1">
        <f t="shared" si="215"/>
        <v>4</v>
      </c>
      <c r="E6401" s="1" t="str">
        <f>INDEX(Protocol[Mark],MATCH(C6401,Protocol[Step],0))</f>
        <v>6Rot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696010004</v>
      </c>
      <c r="H6401" s="134">
        <f>Systematic[[#This Row],[SampleVariableLabel]]+100*Systematic[[#This Row],[State]]</f>
        <v>696010704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697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1pfi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697010005</v>
      </c>
      <c r="H6402" s="134">
        <f>Systematic[[#This Row],[SampleVariableLabel]]+100*Systematic[[#This Row],[State]]</f>
        <v>697010005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697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1OctM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697010006</v>
      </c>
      <c r="H6403" s="134">
        <f>Systematic[[#This Row],[SampleVariableLabel]]+100*Systematic[[#This Row],[State]]</f>
        <v>697010106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697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2D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697010001</v>
      </c>
      <c r="H6404" s="134">
        <f>Systematic[[#This Row],[SampleVariableLabel]]+100*Systematic[[#This Row],[State]]</f>
        <v>697010201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697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2c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697010002</v>
      </c>
      <c r="H6405" s="134">
        <f>Systematic[[#This Row],[SampleVariableLabel]]+100*Systematic[[#This Row],[State]]</f>
        <v>697010302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697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3P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697010003</v>
      </c>
      <c r="H6406" s="134">
        <f>Systematic[[#This Row],[SampleVariableLabel]]+100*Systematic[[#This Row],[State]]</f>
        <v>697010403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697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4S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697010004</v>
      </c>
      <c r="H6407" s="134">
        <f>Systematic[[#This Row],[SampleVariableLabel]]+100*Systematic[[#This Row],[State]]</f>
        <v>697010504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697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5U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697010005</v>
      </c>
      <c r="H6408" s="134">
        <f>Systematic[[#This Row],[SampleVariableLabel]]+100*Systematic[[#This Row],[State]]</f>
        <v>697010605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697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6Rot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697010006</v>
      </c>
      <c r="H6409" s="134">
        <f>Systematic[[#This Row],[SampleVariableLabel]]+100*Systematic[[#This Row],[State]]</f>
        <v>697010706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698</v>
      </c>
      <c r="B6410" s="1">
        <f>IF(C6410=0,IF(B6409=Protocol!$V$20,1,B6409+1),B6409)</f>
        <v>1</v>
      </c>
      <c r="C6410" s="1">
        <f>IF(C6409+1=Protocol!$V$21,0,C6409+1)</f>
        <v>0</v>
      </c>
      <c r="D6410" s="1">
        <f t="shared" si="217"/>
        <v>1</v>
      </c>
      <c r="E6410" s="1" t="str">
        <f>INDEX(Protocol[Mark],MATCH(C6410,Protocol[Step],0))</f>
        <v>1pfi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698010001</v>
      </c>
      <c r="H6410" s="134">
        <f>Systematic[[#This Row],[SampleVariableLabel]]+100*Systematic[[#This Row],[State]]</f>
        <v>698010001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698</v>
      </c>
      <c r="B6411" s="1">
        <f>IF(C6411=0,IF(B6410=Protocol!$V$20,1,B6410+1),B6410)</f>
        <v>1</v>
      </c>
      <c r="C6411" s="1">
        <f>IF(C6410+1=Protocol!$V$21,0,C6410+1)</f>
        <v>1</v>
      </c>
      <c r="D6411" s="1">
        <f t="shared" si="217"/>
        <v>2</v>
      </c>
      <c r="E6411" s="1" t="str">
        <f>INDEX(Protocol[Mark],MATCH(C6411,Protocol[Step],0))</f>
        <v>1OctM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698010002</v>
      </c>
      <c r="H6411" s="134">
        <f>Systematic[[#This Row],[SampleVariableLabel]]+100*Systematic[[#This Row],[State]]</f>
        <v>698010102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698</v>
      </c>
      <c r="B6412" s="1">
        <f>IF(C6412=0,IF(B6411=Protocol!$V$20,1,B6411+1),B6411)</f>
        <v>1</v>
      </c>
      <c r="C6412" s="1">
        <f>IF(C6411+1=Protocol!$V$21,0,C6411+1)</f>
        <v>2</v>
      </c>
      <c r="D6412" s="1">
        <f t="shared" si="217"/>
        <v>3</v>
      </c>
      <c r="E6412" s="1" t="str">
        <f>INDEX(Protocol[Mark],MATCH(C6412,Protocol[Step],0))</f>
        <v>2D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698010003</v>
      </c>
      <c r="H6412" s="134">
        <f>Systematic[[#This Row],[SampleVariableLabel]]+100*Systematic[[#This Row],[State]]</f>
        <v>698010203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698</v>
      </c>
      <c r="B6413" s="1">
        <f>IF(C6413=0,IF(B6412=Protocol!$V$20,1,B6412+1),B6412)</f>
        <v>1</v>
      </c>
      <c r="C6413" s="1">
        <f>IF(C6412+1=Protocol!$V$21,0,C6412+1)</f>
        <v>3</v>
      </c>
      <c r="D6413" s="1">
        <f t="shared" si="217"/>
        <v>4</v>
      </c>
      <c r="E6413" s="1" t="str">
        <f>INDEX(Protocol[Mark],MATCH(C6413,Protocol[Step],0))</f>
        <v>2c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698010004</v>
      </c>
      <c r="H6413" s="134">
        <f>Systematic[[#This Row],[SampleVariableLabel]]+100*Systematic[[#This Row],[State]]</f>
        <v>698010304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698</v>
      </c>
      <c r="B6414" s="1">
        <f>IF(C6414=0,IF(B6413=Protocol!$V$20,1,B6413+1),B6413)</f>
        <v>1</v>
      </c>
      <c r="C6414" s="1">
        <f>IF(C6413+1=Protocol!$V$21,0,C6413+1)</f>
        <v>4</v>
      </c>
      <c r="D6414" s="1">
        <f t="shared" si="217"/>
        <v>5</v>
      </c>
      <c r="E6414" s="1" t="str">
        <f>INDEX(Protocol[Mark],MATCH(C6414,Protocol[Step],0))</f>
        <v>3P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698010005</v>
      </c>
      <c r="H6414" s="134">
        <f>Systematic[[#This Row],[SampleVariableLabel]]+100*Systematic[[#This Row],[State]]</f>
        <v>698010405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698</v>
      </c>
      <c r="B6415" s="1">
        <f>IF(C6415=0,IF(B6414=Protocol!$V$20,1,B6414+1),B6414)</f>
        <v>1</v>
      </c>
      <c r="C6415" s="1">
        <f>IF(C6414+1=Protocol!$V$21,0,C6414+1)</f>
        <v>5</v>
      </c>
      <c r="D6415" s="1">
        <f t="shared" si="217"/>
        <v>6</v>
      </c>
      <c r="E6415" s="1" t="str">
        <f>INDEX(Protocol[Mark],MATCH(C6415,Protocol[Step],0))</f>
        <v>4S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698010006</v>
      </c>
      <c r="H6415" s="134">
        <f>Systematic[[#This Row],[SampleVariableLabel]]+100*Systematic[[#This Row],[State]]</f>
        <v>698010506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698</v>
      </c>
      <c r="B6416" s="1">
        <f>IF(C6416=0,IF(B6415=Protocol!$V$20,1,B6415+1),B6415)</f>
        <v>1</v>
      </c>
      <c r="C6416" s="1">
        <f>IF(C6415+1=Protocol!$V$21,0,C6415+1)</f>
        <v>6</v>
      </c>
      <c r="D6416" s="1">
        <f t="shared" si="217"/>
        <v>1</v>
      </c>
      <c r="E6416" s="1" t="str">
        <f>INDEX(Protocol[Mark],MATCH(C6416,Protocol[Step],0))</f>
        <v>5U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698010001</v>
      </c>
      <c r="H6416" s="134">
        <f>Systematic[[#This Row],[SampleVariableLabel]]+100*Systematic[[#This Row],[State]]</f>
        <v>698010601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698</v>
      </c>
      <c r="B6417" s="1">
        <f>IF(C6417=0,IF(B6416=Protocol!$V$20,1,B6416+1),B6416)</f>
        <v>1</v>
      </c>
      <c r="C6417" s="1">
        <f>IF(C6416+1=Protocol!$V$21,0,C6416+1)</f>
        <v>7</v>
      </c>
      <c r="D6417" s="1">
        <f t="shared" si="217"/>
        <v>2</v>
      </c>
      <c r="E6417" s="1" t="str">
        <f>INDEX(Protocol[Mark],MATCH(C6417,Protocol[Step],0))</f>
        <v>6Rot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698010002</v>
      </c>
      <c r="H6417" s="134">
        <f>Systematic[[#This Row],[SampleVariableLabel]]+100*Systematic[[#This Row],[State]]</f>
        <v>698010702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699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1pfi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699010003</v>
      </c>
      <c r="H6418" s="134">
        <f>Systematic[[#This Row],[SampleVariableLabel]]+100*Systematic[[#This Row],[State]]</f>
        <v>699010003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699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1OctM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699010004</v>
      </c>
      <c r="H6419" s="134">
        <f>Systematic[[#This Row],[SampleVariableLabel]]+100*Systematic[[#This Row],[State]]</f>
        <v>699010104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699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2D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699010005</v>
      </c>
      <c r="H6420" s="134">
        <f>Systematic[[#This Row],[SampleVariableLabel]]+100*Systematic[[#This Row],[State]]</f>
        <v>699010205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699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2c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699010006</v>
      </c>
      <c r="H6421" s="134">
        <f>Systematic[[#This Row],[SampleVariableLabel]]+100*Systematic[[#This Row],[State]]</f>
        <v>699010306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699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3P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699010001</v>
      </c>
      <c r="H6422" s="134">
        <f>Systematic[[#This Row],[SampleVariableLabel]]+100*Systematic[[#This Row],[State]]</f>
        <v>699010401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699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4S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699010002</v>
      </c>
      <c r="H6423" s="134">
        <f>Systematic[[#This Row],[SampleVariableLabel]]+100*Systematic[[#This Row],[State]]</f>
        <v>699010502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699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5U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699010003</v>
      </c>
      <c r="H6424" s="134">
        <f>Systematic[[#This Row],[SampleVariableLabel]]+100*Systematic[[#This Row],[State]]</f>
        <v>699010603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699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6Rot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699010004</v>
      </c>
      <c r="H6425" s="134">
        <f>Systematic[[#This Row],[SampleVariableLabel]]+100*Systematic[[#This Row],[State]]</f>
        <v>699010704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700</v>
      </c>
      <c r="B6426" s="1">
        <f>IF(C6426=0,IF(B6425=Protocol!$V$20,1,B6425+1),B6425)</f>
        <v>1</v>
      </c>
      <c r="C6426" s="1">
        <f>IF(C6425+1=Protocol!$V$21,0,C6425+1)</f>
        <v>0</v>
      </c>
      <c r="D6426" s="1">
        <f t="shared" si="217"/>
        <v>5</v>
      </c>
      <c r="E6426" s="1" t="str">
        <f>INDEX(Protocol[Mark],MATCH(C6426,Protocol[Step],0))</f>
        <v>1pfi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700010005</v>
      </c>
      <c r="H6426" s="134">
        <f>Systematic[[#This Row],[SampleVariableLabel]]+100*Systematic[[#This Row],[State]]</f>
        <v>700010005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700</v>
      </c>
      <c r="B6427" s="1">
        <f>IF(C6427=0,IF(B6426=Protocol!$V$20,1,B6426+1),B6426)</f>
        <v>1</v>
      </c>
      <c r="C6427" s="1">
        <f>IF(C6426+1=Protocol!$V$21,0,C6426+1)</f>
        <v>1</v>
      </c>
      <c r="D6427" s="1">
        <f t="shared" si="217"/>
        <v>6</v>
      </c>
      <c r="E6427" s="1" t="str">
        <f>INDEX(Protocol[Mark],MATCH(C6427,Protocol[Step],0))</f>
        <v>1OctM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700010006</v>
      </c>
      <c r="H6427" s="134">
        <f>Systematic[[#This Row],[SampleVariableLabel]]+100*Systematic[[#This Row],[State]]</f>
        <v>700010106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700</v>
      </c>
      <c r="B6428" s="1">
        <f>IF(C6428=0,IF(B6427=Protocol!$V$20,1,B6427+1),B6427)</f>
        <v>1</v>
      </c>
      <c r="C6428" s="1">
        <f>IF(C6427+1=Protocol!$V$21,0,C6427+1)</f>
        <v>2</v>
      </c>
      <c r="D6428" s="1">
        <f t="shared" si="217"/>
        <v>1</v>
      </c>
      <c r="E6428" s="1" t="str">
        <f>INDEX(Protocol[Mark],MATCH(C6428,Protocol[Step],0))</f>
        <v>2D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700010001</v>
      </c>
      <c r="H6428" s="134">
        <f>Systematic[[#This Row],[SampleVariableLabel]]+100*Systematic[[#This Row],[State]]</f>
        <v>700010201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700</v>
      </c>
      <c r="B6429" s="1">
        <f>IF(C6429=0,IF(B6428=Protocol!$V$20,1,B6428+1),B6428)</f>
        <v>1</v>
      </c>
      <c r="C6429" s="1">
        <f>IF(C6428+1=Protocol!$V$21,0,C6428+1)</f>
        <v>3</v>
      </c>
      <c r="D6429" s="1">
        <f t="shared" si="217"/>
        <v>2</v>
      </c>
      <c r="E6429" s="1" t="str">
        <f>INDEX(Protocol[Mark],MATCH(C6429,Protocol[Step],0))</f>
        <v>2c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700010002</v>
      </c>
      <c r="H6429" s="134">
        <f>Systematic[[#This Row],[SampleVariableLabel]]+100*Systematic[[#This Row],[State]]</f>
        <v>700010302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700</v>
      </c>
      <c r="B6430" s="1">
        <f>IF(C6430=0,IF(B6429=Protocol!$V$20,1,B6429+1),B6429)</f>
        <v>1</v>
      </c>
      <c r="C6430" s="1">
        <f>IF(C6429+1=Protocol!$V$21,0,C6429+1)</f>
        <v>4</v>
      </c>
      <c r="D6430" s="1">
        <f t="shared" si="217"/>
        <v>3</v>
      </c>
      <c r="E6430" s="1" t="str">
        <f>INDEX(Protocol[Mark],MATCH(C6430,Protocol[Step],0))</f>
        <v>3P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700010003</v>
      </c>
      <c r="H6430" s="134">
        <f>Systematic[[#This Row],[SampleVariableLabel]]+100*Systematic[[#This Row],[State]]</f>
        <v>700010403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700</v>
      </c>
      <c r="B6431" s="1">
        <f>IF(C6431=0,IF(B6430=Protocol!$V$20,1,B6430+1),B6430)</f>
        <v>1</v>
      </c>
      <c r="C6431" s="1">
        <f>IF(C6430+1=Protocol!$V$21,0,C6430+1)</f>
        <v>5</v>
      </c>
      <c r="D6431" s="1">
        <f t="shared" si="217"/>
        <v>4</v>
      </c>
      <c r="E6431" s="1" t="str">
        <f>INDEX(Protocol[Mark],MATCH(C6431,Protocol[Step],0))</f>
        <v>4S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700010004</v>
      </c>
      <c r="H6431" s="134">
        <f>Systematic[[#This Row],[SampleVariableLabel]]+100*Systematic[[#This Row],[State]]</f>
        <v>700010504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700</v>
      </c>
      <c r="B6432" s="1">
        <f>IF(C6432=0,IF(B6431=Protocol!$V$20,1,B6431+1),B6431)</f>
        <v>1</v>
      </c>
      <c r="C6432" s="1">
        <f>IF(C6431+1=Protocol!$V$21,0,C6431+1)</f>
        <v>6</v>
      </c>
      <c r="D6432" s="1">
        <f t="shared" si="217"/>
        <v>5</v>
      </c>
      <c r="E6432" s="1" t="str">
        <f>INDEX(Protocol[Mark],MATCH(C6432,Protocol[Step],0))</f>
        <v>5U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700010005</v>
      </c>
      <c r="H6432" s="134">
        <f>Systematic[[#This Row],[SampleVariableLabel]]+100*Systematic[[#This Row],[State]]</f>
        <v>700010605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700</v>
      </c>
      <c r="B6433" s="1">
        <f>IF(C6433=0,IF(B6432=Protocol!$V$20,1,B6432+1),B6432)</f>
        <v>1</v>
      </c>
      <c r="C6433" s="1">
        <f>IF(C6432+1=Protocol!$V$21,0,C6432+1)</f>
        <v>7</v>
      </c>
      <c r="D6433" s="1">
        <f t="shared" si="217"/>
        <v>6</v>
      </c>
      <c r="E6433" s="1" t="str">
        <f>INDEX(Protocol[Mark],MATCH(C6433,Protocol[Step],0))</f>
        <v>6Rot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700010006</v>
      </c>
      <c r="H6433" s="134">
        <f>Systematic[[#This Row],[SampleVariableLabel]]+100*Systematic[[#This Row],[State]]</f>
        <v>700010706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701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1pfi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701010001</v>
      </c>
      <c r="H6434" s="134">
        <f>Systematic[[#This Row],[SampleVariableLabel]]+100*Systematic[[#This Row],[State]]</f>
        <v>701010001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701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1OctM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701010002</v>
      </c>
      <c r="H6435" s="134">
        <f>Systematic[[#This Row],[SampleVariableLabel]]+100*Systematic[[#This Row],[State]]</f>
        <v>701010102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701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2D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701010003</v>
      </c>
      <c r="H6436" s="134">
        <f>Systematic[[#This Row],[SampleVariableLabel]]+100*Systematic[[#This Row],[State]]</f>
        <v>701010203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701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2c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701010004</v>
      </c>
      <c r="H6437" s="134">
        <f>Systematic[[#This Row],[SampleVariableLabel]]+100*Systematic[[#This Row],[State]]</f>
        <v>701010304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701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3P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701010005</v>
      </c>
      <c r="H6438" s="134">
        <f>Systematic[[#This Row],[SampleVariableLabel]]+100*Systematic[[#This Row],[State]]</f>
        <v>701010405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701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4S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701010006</v>
      </c>
      <c r="H6439" s="134">
        <f>Systematic[[#This Row],[SampleVariableLabel]]+100*Systematic[[#This Row],[State]]</f>
        <v>701010506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701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5U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701010001</v>
      </c>
      <c r="H6440" s="134">
        <f>Systematic[[#This Row],[SampleVariableLabel]]+100*Systematic[[#This Row],[State]]</f>
        <v>701010601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701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6Rot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701010002</v>
      </c>
      <c r="H6441" s="134">
        <f>Systematic[[#This Row],[SampleVariableLabel]]+100*Systematic[[#This Row],[State]]</f>
        <v>701010702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702</v>
      </c>
      <c r="B6442" s="1">
        <f>IF(C6442=0,IF(B6441=Protocol!$V$20,1,B6441+1),B6441)</f>
        <v>1</v>
      </c>
      <c r="C6442" s="1">
        <f>IF(C6441+1=Protocol!$V$21,0,C6441+1)</f>
        <v>0</v>
      </c>
      <c r="D6442" s="1">
        <f t="shared" si="217"/>
        <v>3</v>
      </c>
      <c r="E6442" s="1" t="str">
        <f>INDEX(Protocol[Mark],MATCH(C6442,Protocol[Step],0))</f>
        <v>1pfi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702010003</v>
      </c>
      <c r="H6442" s="134">
        <f>Systematic[[#This Row],[SampleVariableLabel]]+100*Systematic[[#This Row],[State]]</f>
        <v>702010003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702</v>
      </c>
      <c r="B6443" s="1">
        <f>IF(C6443=0,IF(B6442=Protocol!$V$20,1,B6442+1),B6442)</f>
        <v>1</v>
      </c>
      <c r="C6443" s="1">
        <f>IF(C6442+1=Protocol!$V$21,0,C6442+1)</f>
        <v>1</v>
      </c>
      <c r="D6443" s="1">
        <f t="shared" si="217"/>
        <v>4</v>
      </c>
      <c r="E6443" s="1" t="str">
        <f>INDEX(Protocol[Mark],MATCH(C6443,Protocol[Step],0))</f>
        <v>1OctM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702010004</v>
      </c>
      <c r="H6443" s="134">
        <f>Systematic[[#This Row],[SampleVariableLabel]]+100*Systematic[[#This Row],[State]]</f>
        <v>702010104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702</v>
      </c>
      <c r="B6444" s="1">
        <f>IF(C6444=0,IF(B6443=Protocol!$V$20,1,B6443+1),B6443)</f>
        <v>1</v>
      </c>
      <c r="C6444" s="1">
        <f>IF(C6443+1=Protocol!$V$21,0,C6443+1)</f>
        <v>2</v>
      </c>
      <c r="D6444" s="1">
        <f t="shared" si="217"/>
        <v>5</v>
      </c>
      <c r="E6444" s="1" t="str">
        <f>INDEX(Protocol[Mark],MATCH(C6444,Protocol[Step],0))</f>
        <v>2D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702010005</v>
      </c>
      <c r="H6444" s="134">
        <f>Systematic[[#This Row],[SampleVariableLabel]]+100*Systematic[[#This Row],[State]]</f>
        <v>702010205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702</v>
      </c>
      <c r="B6445" s="1">
        <f>IF(C6445=0,IF(B6444=Protocol!$V$20,1,B6444+1),B6444)</f>
        <v>1</v>
      </c>
      <c r="C6445" s="1">
        <f>IF(C6444+1=Protocol!$V$21,0,C6444+1)</f>
        <v>3</v>
      </c>
      <c r="D6445" s="1">
        <f t="shared" si="217"/>
        <v>6</v>
      </c>
      <c r="E6445" s="1" t="str">
        <f>INDEX(Protocol[Mark],MATCH(C6445,Protocol[Step],0))</f>
        <v>2c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702010006</v>
      </c>
      <c r="H6445" s="134">
        <f>Systematic[[#This Row],[SampleVariableLabel]]+100*Systematic[[#This Row],[State]]</f>
        <v>702010306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702</v>
      </c>
      <c r="B6446" s="1">
        <f>IF(C6446=0,IF(B6445=Protocol!$V$20,1,B6445+1),B6445)</f>
        <v>1</v>
      </c>
      <c r="C6446" s="1">
        <f>IF(C6445+1=Protocol!$V$21,0,C6445+1)</f>
        <v>4</v>
      </c>
      <c r="D6446" s="1">
        <f t="shared" si="217"/>
        <v>1</v>
      </c>
      <c r="E6446" s="1" t="str">
        <f>INDEX(Protocol[Mark],MATCH(C6446,Protocol[Step],0))</f>
        <v>3P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702010001</v>
      </c>
      <c r="H6446" s="134">
        <f>Systematic[[#This Row],[SampleVariableLabel]]+100*Systematic[[#This Row],[State]]</f>
        <v>702010401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702</v>
      </c>
      <c r="B6447" s="1">
        <f>IF(C6447=0,IF(B6446=Protocol!$V$20,1,B6446+1),B6446)</f>
        <v>1</v>
      </c>
      <c r="C6447" s="1">
        <f>IF(C6446+1=Protocol!$V$21,0,C6446+1)</f>
        <v>5</v>
      </c>
      <c r="D6447" s="1">
        <f t="shared" si="217"/>
        <v>2</v>
      </c>
      <c r="E6447" s="1" t="str">
        <f>INDEX(Protocol[Mark],MATCH(C6447,Protocol[Step],0))</f>
        <v>4S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702010002</v>
      </c>
      <c r="H6447" s="134">
        <f>Systematic[[#This Row],[SampleVariableLabel]]+100*Systematic[[#This Row],[State]]</f>
        <v>702010502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702</v>
      </c>
      <c r="B6448" s="1">
        <f>IF(C6448=0,IF(B6447=Protocol!$V$20,1,B6447+1),B6447)</f>
        <v>1</v>
      </c>
      <c r="C6448" s="1">
        <f>IF(C6447+1=Protocol!$V$21,0,C6447+1)</f>
        <v>6</v>
      </c>
      <c r="D6448" s="1">
        <f t="shared" si="217"/>
        <v>3</v>
      </c>
      <c r="E6448" s="1" t="str">
        <f>INDEX(Protocol[Mark],MATCH(C6448,Protocol[Step],0))</f>
        <v>5U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702010003</v>
      </c>
      <c r="H6448" s="134">
        <f>Systematic[[#This Row],[SampleVariableLabel]]+100*Systematic[[#This Row],[State]]</f>
        <v>702010603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702</v>
      </c>
      <c r="B6449" s="1">
        <f>IF(C6449=0,IF(B6448=Protocol!$V$20,1,B6448+1),B6448)</f>
        <v>1</v>
      </c>
      <c r="C6449" s="1">
        <f>IF(C6448+1=Protocol!$V$21,0,C6448+1)</f>
        <v>7</v>
      </c>
      <c r="D6449" s="1">
        <f t="shared" si="217"/>
        <v>4</v>
      </c>
      <c r="E6449" s="1" t="str">
        <f>INDEX(Protocol[Mark],MATCH(C6449,Protocol[Step],0))</f>
        <v>6Rot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702010004</v>
      </c>
      <c r="H6449" s="134">
        <f>Systematic[[#This Row],[SampleVariableLabel]]+100*Systematic[[#This Row],[State]]</f>
        <v>702010704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703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1pfi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703010005</v>
      </c>
      <c r="H6450" s="134">
        <f>Systematic[[#This Row],[SampleVariableLabel]]+100*Systematic[[#This Row],[State]]</f>
        <v>703010005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703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1OctM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703010006</v>
      </c>
      <c r="H6451" s="134">
        <f>Systematic[[#This Row],[SampleVariableLabel]]+100*Systematic[[#This Row],[State]]</f>
        <v>703010106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703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703010001</v>
      </c>
      <c r="H6452" s="134">
        <f>Systematic[[#This Row],[SampleVariableLabel]]+100*Systematic[[#This Row],[State]]</f>
        <v>703010201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703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703010002</v>
      </c>
      <c r="H6453" s="134">
        <f>Systematic[[#This Row],[SampleVariableLabel]]+100*Systematic[[#This Row],[State]]</f>
        <v>703010302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703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3P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703010003</v>
      </c>
      <c r="H6454" s="134">
        <f>Systematic[[#This Row],[SampleVariableLabel]]+100*Systematic[[#This Row],[State]]</f>
        <v>703010403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703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703010004</v>
      </c>
      <c r="H6455" s="134">
        <f>Systematic[[#This Row],[SampleVariableLabel]]+100*Systematic[[#This Row],[State]]</f>
        <v>703010504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703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5U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703010005</v>
      </c>
      <c r="H6456" s="134">
        <f>Systematic[[#This Row],[SampleVariableLabel]]+100*Systematic[[#This Row],[State]]</f>
        <v>703010605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703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6Rot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703010006</v>
      </c>
      <c r="H6457" s="134">
        <f>Systematic[[#This Row],[SampleVariableLabel]]+100*Systematic[[#This Row],[State]]</f>
        <v>703010706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704</v>
      </c>
      <c r="B6458" s="1">
        <f>IF(C6458=0,IF(B6457=Protocol!$V$20,1,B6457+1),B6457)</f>
        <v>1</v>
      </c>
      <c r="C6458" s="1">
        <f>IF(C6457+1=Protocol!$V$21,0,C6457+1)</f>
        <v>0</v>
      </c>
      <c r="D6458" s="1">
        <f t="shared" si="217"/>
        <v>1</v>
      </c>
      <c r="E6458" s="1" t="str">
        <f>INDEX(Protocol[Mark],MATCH(C6458,Protocol[Step],0))</f>
        <v>1pfi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704010001</v>
      </c>
      <c r="H6458" s="134">
        <f>Systematic[[#This Row],[SampleVariableLabel]]+100*Systematic[[#This Row],[State]]</f>
        <v>704010001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704</v>
      </c>
      <c r="B6459" s="1">
        <f>IF(C6459=0,IF(B6458=Protocol!$V$20,1,B6458+1),B6458)</f>
        <v>1</v>
      </c>
      <c r="C6459" s="1">
        <f>IF(C6458+1=Protocol!$V$21,0,C6458+1)</f>
        <v>1</v>
      </c>
      <c r="D6459" s="1">
        <f t="shared" si="217"/>
        <v>2</v>
      </c>
      <c r="E6459" s="1" t="str">
        <f>INDEX(Protocol[Mark],MATCH(C6459,Protocol[Step],0))</f>
        <v>1OctM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704010002</v>
      </c>
      <c r="H6459" s="134">
        <f>Systematic[[#This Row],[SampleVariableLabel]]+100*Systematic[[#This Row],[State]]</f>
        <v>704010102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704</v>
      </c>
      <c r="B6460" s="1">
        <f>IF(C6460=0,IF(B6459=Protocol!$V$20,1,B6459+1),B6459)</f>
        <v>1</v>
      </c>
      <c r="C6460" s="1">
        <f>IF(C6459+1=Protocol!$V$21,0,C6459+1)</f>
        <v>2</v>
      </c>
      <c r="D6460" s="1">
        <f t="shared" si="217"/>
        <v>3</v>
      </c>
      <c r="E6460" s="1" t="str">
        <f>INDEX(Protocol[Mark],MATCH(C6460,Protocol[Step],0))</f>
        <v>2D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704010003</v>
      </c>
      <c r="H6460" s="134">
        <f>Systematic[[#This Row],[SampleVariableLabel]]+100*Systematic[[#This Row],[State]]</f>
        <v>704010203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704</v>
      </c>
      <c r="B6461" s="1">
        <f>IF(C6461=0,IF(B6460=Protocol!$V$20,1,B6460+1),B6460)</f>
        <v>1</v>
      </c>
      <c r="C6461" s="1">
        <f>IF(C6460+1=Protocol!$V$21,0,C6460+1)</f>
        <v>3</v>
      </c>
      <c r="D6461" s="1">
        <f t="shared" si="217"/>
        <v>4</v>
      </c>
      <c r="E6461" s="1" t="str">
        <f>INDEX(Protocol[Mark],MATCH(C6461,Protocol[Step],0))</f>
        <v>2c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704010004</v>
      </c>
      <c r="H6461" s="134">
        <f>Systematic[[#This Row],[SampleVariableLabel]]+100*Systematic[[#This Row],[State]]</f>
        <v>704010304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704</v>
      </c>
      <c r="B6462" s="1">
        <f>IF(C6462=0,IF(B6461=Protocol!$V$20,1,B6461+1),B6461)</f>
        <v>1</v>
      </c>
      <c r="C6462" s="1">
        <f>IF(C6461+1=Protocol!$V$21,0,C6461+1)</f>
        <v>4</v>
      </c>
      <c r="D6462" s="1">
        <f t="shared" si="217"/>
        <v>5</v>
      </c>
      <c r="E6462" s="1" t="str">
        <f>INDEX(Protocol[Mark],MATCH(C6462,Protocol[Step],0))</f>
        <v>3P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704010005</v>
      </c>
      <c r="H6462" s="134">
        <f>Systematic[[#This Row],[SampleVariableLabel]]+100*Systematic[[#This Row],[State]]</f>
        <v>704010405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704</v>
      </c>
      <c r="B6463" s="1">
        <f>IF(C6463=0,IF(B6462=Protocol!$V$20,1,B6462+1),B6462)</f>
        <v>1</v>
      </c>
      <c r="C6463" s="1">
        <f>IF(C6462+1=Protocol!$V$21,0,C6462+1)</f>
        <v>5</v>
      </c>
      <c r="D6463" s="1">
        <f t="shared" si="217"/>
        <v>6</v>
      </c>
      <c r="E6463" s="1" t="str">
        <f>INDEX(Protocol[Mark],MATCH(C6463,Protocol[Step],0))</f>
        <v>4S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704010006</v>
      </c>
      <c r="H6463" s="134">
        <f>Systematic[[#This Row],[SampleVariableLabel]]+100*Systematic[[#This Row],[State]]</f>
        <v>704010506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704</v>
      </c>
      <c r="B6464" s="1">
        <f>IF(C6464=0,IF(B6463=Protocol!$V$20,1,B6463+1),B6463)</f>
        <v>1</v>
      </c>
      <c r="C6464" s="1">
        <f>IF(C6463+1=Protocol!$V$21,0,C6463+1)</f>
        <v>6</v>
      </c>
      <c r="D6464" s="1">
        <f t="shared" si="217"/>
        <v>1</v>
      </c>
      <c r="E6464" s="1" t="str">
        <f>INDEX(Protocol[Mark],MATCH(C6464,Protocol[Step],0))</f>
        <v>5U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704010001</v>
      </c>
      <c r="H6464" s="134">
        <f>Systematic[[#This Row],[SampleVariableLabel]]+100*Systematic[[#This Row],[State]]</f>
        <v>704010601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704</v>
      </c>
      <c r="B6465" s="1">
        <f>IF(C6465=0,IF(B6464=Protocol!$V$20,1,B6464+1),B6464)</f>
        <v>1</v>
      </c>
      <c r="C6465" s="1">
        <f>IF(C6464+1=Protocol!$V$21,0,C6464+1)</f>
        <v>7</v>
      </c>
      <c r="D6465" s="1">
        <f t="shared" si="217"/>
        <v>2</v>
      </c>
      <c r="E6465" s="1" t="str">
        <f>INDEX(Protocol[Mark],MATCH(C6465,Protocol[Step],0))</f>
        <v>6Rot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704010002</v>
      </c>
      <c r="H6465" s="134">
        <f>Systematic[[#This Row],[SampleVariableLabel]]+100*Systematic[[#This Row],[State]]</f>
        <v>704010702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705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1pfi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705010003</v>
      </c>
      <c r="H6466" s="134">
        <f>Systematic[[#This Row],[SampleVariableLabel]]+100*Systematic[[#This Row],[State]]</f>
        <v>705010003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705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1OctM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705010004</v>
      </c>
      <c r="H6467" s="134">
        <f>Systematic[[#This Row],[SampleVariableLabel]]+100*Systematic[[#This Row],[State]]</f>
        <v>705010104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705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2D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705010005</v>
      </c>
      <c r="H6468" s="134">
        <f>Systematic[[#This Row],[SampleVariableLabel]]+100*Systematic[[#This Row],[State]]</f>
        <v>705010205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705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2c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705010006</v>
      </c>
      <c r="H6469" s="134">
        <f>Systematic[[#This Row],[SampleVariableLabel]]+100*Systematic[[#This Row],[State]]</f>
        <v>705010306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705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3P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705010001</v>
      </c>
      <c r="H6470" s="134">
        <f>Systematic[[#This Row],[SampleVariableLabel]]+100*Systematic[[#This Row],[State]]</f>
        <v>705010401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705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4S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705010002</v>
      </c>
      <c r="H6471" s="134">
        <f>Systematic[[#This Row],[SampleVariableLabel]]+100*Systematic[[#This Row],[State]]</f>
        <v>705010502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705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5U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705010003</v>
      </c>
      <c r="H6472" s="134">
        <f>Systematic[[#This Row],[SampleVariableLabel]]+100*Systematic[[#This Row],[State]]</f>
        <v>705010603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705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6Rot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705010004</v>
      </c>
      <c r="H6473" s="134">
        <f>Systematic[[#This Row],[SampleVariableLabel]]+100*Systematic[[#This Row],[State]]</f>
        <v>705010704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706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1pfi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706010005</v>
      </c>
      <c r="H6474" s="134">
        <f>Systematic[[#This Row],[SampleVariableLabel]]+100*Systematic[[#This Row],[State]]</f>
        <v>706010005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706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1OctM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706010006</v>
      </c>
      <c r="H6475" s="134">
        <f>Systematic[[#This Row],[SampleVariableLabel]]+100*Systematic[[#This Row],[State]]</f>
        <v>706010106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706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2D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706010001</v>
      </c>
      <c r="H6476" s="134">
        <f>Systematic[[#This Row],[SampleVariableLabel]]+100*Systematic[[#This Row],[State]]</f>
        <v>706010201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706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2c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706010002</v>
      </c>
      <c r="H6477" s="134">
        <f>Systematic[[#This Row],[SampleVariableLabel]]+100*Systematic[[#This Row],[State]]</f>
        <v>706010302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706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3P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706010003</v>
      </c>
      <c r="H6478" s="134">
        <f>Systematic[[#This Row],[SampleVariableLabel]]+100*Systematic[[#This Row],[State]]</f>
        <v>706010403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706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4S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706010004</v>
      </c>
      <c r="H6479" s="134">
        <f>Systematic[[#This Row],[SampleVariableLabel]]+100*Systematic[[#This Row],[State]]</f>
        <v>706010504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706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5U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706010005</v>
      </c>
      <c r="H6480" s="134">
        <f>Systematic[[#This Row],[SampleVariableLabel]]+100*Systematic[[#This Row],[State]]</f>
        <v>706010605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706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6Rot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706010006</v>
      </c>
      <c r="H6481" s="134">
        <f>Systematic[[#This Row],[SampleVariableLabel]]+100*Systematic[[#This Row],[State]]</f>
        <v>706010706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707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1pfi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707010001</v>
      </c>
      <c r="H6482" s="134">
        <f>Systematic[[#This Row],[SampleVariableLabel]]+100*Systematic[[#This Row],[State]]</f>
        <v>707010001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707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1OctM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707010002</v>
      </c>
      <c r="H6483" s="134">
        <f>Systematic[[#This Row],[SampleVariableLabel]]+100*Systematic[[#This Row],[State]]</f>
        <v>707010102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707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2D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707010003</v>
      </c>
      <c r="H6484" s="134">
        <f>Systematic[[#This Row],[SampleVariableLabel]]+100*Systematic[[#This Row],[State]]</f>
        <v>707010203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707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2c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707010004</v>
      </c>
      <c r="H6485" s="134">
        <f>Systematic[[#This Row],[SampleVariableLabel]]+100*Systematic[[#This Row],[State]]</f>
        <v>707010304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707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3P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707010005</v>
      </c>
      <c r="H6486" s="134">
        <f>Systematic[[#This Row],[SampleVariableLabel]]+100*Systematic[[#This Row],[State]]</f>
        <v>707010405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707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4S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707010006</v>
      </c>
      <c r="H6487" s="134">
        <f>Systematic[[#This Row],[SampleVariableLabel]]+100*Systematic[[#This Row],[State]]</f>
        <v>707010506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707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5U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707010001</v>
      </c>
      <c r="H6488" s="134">
        <f>Systematic[[#This Row],[SampleVariableLabel]]+100*Systematic[[#This Row],[State]]</f>
        <v>707010601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707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6Rot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707010002</v>
      </c>
      <c r="H6489" s="134">
        <f>Systematic[[#This Row],[SampleVariableLabel]]+100*Systematic[[#This Row],[State]]</f>
        <v>707010702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708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1pfi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708010003</v>
      </c>
      <c r="H6490" s="134">
        <f>Systematic[[#This Row],[SampleVariableLabel]]+100*Systematic[[#This Row],[State]]</f>
        <v>708010003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708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1OctM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708010004</v>
      </c>
      <c r="H6491" s="134">
        <f>Systematic[[#This Row],[SampleVariableLabel]]+100*Systematic[[#This Row],[State]]</f>
        <v>708010104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708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2D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708010005</v>
      </c>
      <c r="H6492" s="134">
        <f>Systematic[[#This Row],[SampleVariableLabel]]+100*Systematic[[#This Row],[State]]</f>
        <v>708010205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708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708010006</v>
      </c>
      <c r="H6493" s="134">
        <f>Systematic[[#This Row],[SampleVariableLabel]]+100*Systematic[[#This Row],[State]]</f>
        <v>708010306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708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3P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708010001</v>
      </c>
      <c r="H6494" s="134">
        <f>Systematic[[#This Row],[SampleVariableLabel]]+100*Systematic[[#This Row],[State]]</f>
        <v>708010401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708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4S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708010002</v>
      </c>
      <c r="H6495" s="134">
        <f>Systematic[[#This Row],[SampleVariableLabel]]+100*Systematic[[#This Row],[State]]</f>
        <v>708010502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708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5U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708010003</v>
      </c>
      <c r="H6496" s="134">
        <f>Systematic[[#This Row],[SampleVariableLabel]]+100*Systematic[[#This Row],[State]]</f>
        <v>708010603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708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6Rot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708010004</v>
      </c>
      <c r="H6497" s="134">
        <f>Systematic[[#This Row],[SampleVariableLabel]]+100*Systematic[[#This Row],[State]]</f>
        <v>708010704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709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1pfi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709010005</v>
      </c>
      <c r="H6498" s="134">
        <f>Systematic[[#This Row],[SampleVariableLabel]]+100*Systematic[[#This Row],[State]]</f>
        <v>709010005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709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1OctM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709010006</v>
      </c>
      <c r="H6499" s="134">
        <f>Systematic[[#This Row],[SampleVariableLabel]]+100*Systematic[[#This Row],[State]]</f>
        <v>709010106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709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2D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709010001</v>
      </c>
      <c r="H6500" s="134">
        <f>Systematic[[#This Row],[SampleVariableLabel]]+100*Systematic[[#This Row],[State]]</f>
        <v>709010201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709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2c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709010002</v>
      </c>
      <c r="H6501" s="134">
        <f>Systematic[[#This Row],[SampleVariableLabel]]+100*Systematic[[#This Row],[State]]</f>
        <v>709010302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709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3P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709010003</v>
      </c>
      <c r="H6502" s="134">
        <f>Systematic[[#This Row],[SampleVariableLabel]]+100*Systematic[[#This Row],[State]]</f>
        <v>709010403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709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4S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709010004</v>
      </c>
      <c r="H6503" s="134">
        <f>Systematic[[#This Row],[SampleVariableLabel]]+100*Systematic[[#This Row],[State]]</f>
        <v>709010504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709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5U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709010005</v>
      </c>
      <c r="H6504" s="134">
        <f>Systematic[[#This Row],[SampleVariableLabel]]+100*Systematic[[#This Row],[State]]</f>
        <v>709010605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709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6Rot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709010006</v>
      </c>
      <c r="H6505" s="134">
        <f>Systematic[[#This Row],[SampleVariableLabel]]+100*Systematic[[#This Row],[State]]</f>
        <v>709010706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710</v>
      </c>
      <c r="B6506" s="1">
        <f>IF(C6506=0,IF(B6505=Protocol!$V$20,1,B6505+1),B6505)</f>
        <v>1</v>
      </c>
      <c r="C6506" s="1">
        <f>IF(C6505+1=Protocol!$V$21,0,C6505+1)</f>
        <v>0</v>
      </c>
      <c r="D6506" s="1">
        <f t="shared" si="219"/>
        <v>1</v>
      </c>
      <c r="E6506" s="1" t="str">
        <f>INDEX(Protocol[Mark],MATCH(C6506,Protocol[Step],0))</f>
        <v>1pfi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710010001</v>
      </c>
      <c r="H6506" s="134">
        <f>Systematic[[#This Row],[SampleVariableLabel]]+100*Systematic[[#This Row],[State]]</f>
        <v>710010001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710</v>
      </c>
      <c r="B6507" s="1">
        <f>IF(C6507=0,IF(B6506=Protocol!$V$20,1,B6506+1),B6506)</f>
        <v>1</v>
      </c>
      <c r="C6507" s="1">
        <f>IF(C6506+1=Protocol!$V$21,0,C6506+1)</f>
        <v>1</v>
      </c>
      <c r="D6507" s="1">
        <f t="shared" si="219"/>
        <v>2</v>
      </c>
      <c r="E6507" s="1" t="str">
        <f>INDEX(Protocol[Mark],MATCH(C6507,Protocol[Step],0))</f>
        <v>1OctM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710010002</v>
      </c>
      <c r="H6507" s="134">
        <f>Systematic[[#This Row],[SampleVariableLabel]]+100*Systematic[[#This Row],[State]]</f>
        <v>710010102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710</v>
      </c>
      <c r="B6508" s="1">
        <f>IF(C6508=0,IF(B6507=Protocol!$V$20,1,B6507+1),B6507)</f>
        <v>1</v>
      </c>
      <c r="C6508" s="1">
        <f>IF(C6507+1=Protocol!$V$21,0,C6507+1)</f>
        <v>2</v>
      </c>
      <c r="D6508" s="1">
        <f t="shared" si="219"/>
        <v>3</v>
      </c>
      <c r="E6508" s="1" t="str">
        <f>INDEX(Protocol[Mark],MATCH(C6508,Protocol[Step],0))</f>
        <v>2D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710010003</v>
      </c>
      <c r="H6508" s="134">
        <f>Systematic[[#This Row],[SampleVariableLabel]]+100*Systematic[[#This Row],[State]]</f>
        <v>710010203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710</v>
      </c>
      <c r="B6509" s="1">
        <f>IF(C6509=0,IF(B6508=Protocol!$V$20,1,B6508+1),B6508)</f>
        <v>1</v>
      </c>
      <c r="C6509" s="1">
        <f>IF(C6508+1=Protocol!$V$21,0,C6508+1)</f>
        <v>3</v>
      </c>
      <c r="D6509" s="1">
        <f t="shared" si="219"/>
        <v>4</v>
      </c>
      <c r="E6509" s="1" t="str">
        <f>INDEX(Protocol[Mark],MATCH(C6509,Protocol[Step],0))</f>
        <v>2c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710010004</v>
      </c>
      <c r="H6509" s="134">
        <f>Systematic[[#This Row],[SampleVariableLabel]]+100*Systematic[[#This Row],[State]]</f>
        <v>710010304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710</v>
      </c>
      <c r="B6510" s="1">
        <f>IF(C6510=0,IF(B6509=Protocol!$V$20,1,B6509+1),B6509)</f>
        <v>1</v>
      </c>
      <c r="C6510" s="1">
        <f>IF(C6509+1=Protocol!$V$21,0,C6509+1)</f>
        <v>4</v>
      </c>
      <c r="D6510" s="1">
        <f t="shared" si="219"/>
        <v>5</v>
      </c>
      <c r="E6510" s="1" t="str">
        <f>INDEX(Protocol[Mark],MATCH(C6510,Protocol[Step],0))</f>
        <v>3P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710010005</v>
      </c>
      <c r="H6510" s="134">
        <f>Systematic[[#This Row],[SampleVariableLabel]]+100*Systematic[[#This Row],[State]]</f>
        <v>710010405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710</v>
      </c>
      <c r="B6511" s="1">
        <f>IF(C6511=0,IF(B6510=Protocol!$V$20,1,B6510+1),B6510)</f>
        <v>1</v>
      </c>
      <c r="C6511" s="1">
        <f>IF(C6510+1=Protocol!$V$21,0,C6510+1)</f>
        <v>5</v>
      </c>
      <c r="D6511" s="1">
        <f t="shared" si="219"/>
        <v>6</v>
      </c>
      <c r="E6511" s="1" t="str">
        <f>INDEX(Protocol[Mark],MATCH(C6511,Protocol[Step],0))</f>
        <v>4S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710010006</v>
      </c>
      <c r="H6511" s="134">
        <f>Systematic[[#This Row],[SampleVariableLabel]]+100*Systematic[[#This Row],[State]]</f>
        <v>710010506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710</v>
      </c>
      <c r="B6512" s="1">
        <f>IF(C6512=0,IF(B6511=Protocol!$V$20,1,B6511+1),B6511)</f>
        <v>1</v>
      </c>
      <c r="C6512" s="1">
        <f>IF(C6511+1=Protocol!$V$21,0,C6511+1)</f>
        <v>6</v>
      </c>
      <c r="D6512" s="1">
        <f t="shared" si="219"/>
        <v>1</v>
      </c>
      <c r="E6512" s="1" t="str">
        <f>INDEX(Protocol[Mark],MATCH(C6512,Protocol[Step],0))</f>
        <v>5U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710010001</v>
      </c>
      <c r="H6512" s="134">
        <f>Systematic[[#This Row],[SampleVariableLabel]]+100*Systematic[[#This Row],[State]]</f>
        <v>710010601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710</v>
      </c>
      <c r="B6513" s="1">
        <f>IF(C6513=0,IF(B6512=Protocol!$V$20,1,B6512+1),B6512)</f>
        <v>1</v>
      </c>
      <c r="C6513" s="1">
        <f>IF(C6512+1=Protocol!$V$21,0,C6512+1)</f>
        <v>7</v>
      </c>
      <c r="D6513" s="1">
        <f t="shared" si="219"/>
        <v>2</v>
      </c>
      <c r="E6513" s="1" t="str">
        <f>INDEX(Protocol[Mark],MATCH(C6513,Protocol[Step],0))</f>
        <v>6Rot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710010002</v>
      </c>
      <c r="H6513" s="134">
        <f>Systematic[[#This Row],[SampleVariableLabel]]+100*Systematic[[#This Row],[State]]</f>
        <v>710010702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711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1pfi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711010003</v>
      </c>
      <c r="H6514" s="134">
        <f>Systematic[[#This Row],[SampleVariableLabel]]+100*Systematic[[#This Row],[State]]</f>
        <v>711010003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711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1OctM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711010004</v>
      </c>
      <c r="H6515" s="134">
        <f>Systematic[[#This Row],[SampleVariableLabel]]+100*Systematic[[#This Row],[State]]</f>
        <v>711010104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711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2D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711010005</v>
      </c>
      <c r="H6516" s="134">
        <f>Systematic[[#This Row],[SampleVariableLabel]]+100*Systematic[[#This Row],[State]]</f>
        <v>711010205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711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2c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711010006</v>
      </c>
      <c r="H6517" s="134">
        <f>Systematic[[#This Row],[SampleVariableLabel]]+100*Systematic[[#This Row],[State]]</f>
        <v>711010306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711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3P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711010001</v>
      </c>
      <c r="H6518" s="134">
        <f>Systematic[[#This Row],[SampleVariableLabel]]+100*Systematic[[#This Row],[State]]</f>
        <v>711010401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711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4S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711010002</v>
      </c>
      <c r="H6519" s="134">
        <f>Systematic[[#This Row],[SampleVariableLabel]]+100*Systematic[[#This Row],[State]]</f>
        <v>711010502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711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5U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711010003</v>
      </c>
      <c r="H6520" s="134">
        <f>Systematic[[#This Row],[SampleVariableLabel]]+100*Systematic[[#This Row],[State]]</f>
        <v>711010603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711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6Rot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711010004</v>
      </c>
      <c r="H6521" s="134">
        <f>Systematic[[#This Row],[SampleVariableLabel]]+100*Systematic[[#This Row],[State]]</f>
        <v>711010704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712</v>
      </c>
      <c r="B6522" s="1">
        <f>IF(C6522=0,IF(B6521=Protocol!$V$20,1,B6521+1),B6521)</f>
        <v>1</v>
      </c>
      <c r="C6522" s="1">
        <f>IF(C6521+1=Protocol!$V$21,0,C6521+1)</f>
        <v>0</v>
      </c>
      <c r="D6522" s="1">
        <f t="shared" si="219"/>
        <v>5</v>
      </c>
      <c r="E6522" s="1" t="str">
        <f>INDEX(Protocol[Mark],MATCH(C6522,Protocol[Step],0))</f>
        <v>1pfi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712010005</v>
      </c>
      <c r="H6522" s="134">
        <f>Systematic[[#This Row],[SampleVariableLabel]]+100*Systematic[[#This Row],[State]]</f>
        <v>712010005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712</v>
      </c>
      <c r="B6523" s="1">
        <f>IF(C6523=0,IF(B6522=Protocol!$V$20,1,B6522+1),B6522)</f>
        <v>1</v>
      </c>
      <c r="C6523" s="1">
        <f>IF(C6522+1=Protocol!$V$21,0,C6522+1)</f>
        <v>1</v>
      </c>
      <c r="D6523" s="1">
        <f t="shared" si="219"/>
        <v>6</v>
      </c>
      <c r="E6523" s="1" t="str">
        <f>INDEX(Protocol[Mark],MATCH(C6523,Protocol[Step],0))</f>
        <v>1OctM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712010006</v>
      </c>
      <c r="H6523" s="134">
        <f>Systematic[[#This Row],[SampleVariableLabel]]+100*Systematic[[#This Row],[State]]</f>
        <v>712010106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712</v>
      </c>
      <c r="B6524" s="1">
        <f>IF(C6524=0,IF(B6523=Protocol!$V$20,1,B6523+1),B6523)</f>
        <v>1</v>
      </c>
      <c r="C6524" s="1">
        <f>IF(C6523+1=Protocol!$V$21,0,C6523+1)</f>
        <v>2</v>
      </c>
      <c r="D6524" s="1">
        <f t="shared" si="219"/>
        <v>1</v>
      </c>
      <c r="E6524" s="1" t="str">
        <f>INDEX(Protocol[Mark],MATCH(C6524,Protocol[Step],0))</f>
        <v>2D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712010001</v>
      </c>
      <c r="H6524" s="134">
        <f>Systematic[[#This Row],[SampleVariableLabel]]+100*Systematic[[#This Row],[State]]</f>
        <v>712010201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712</v>
      </c>
      <c r="B6525" s="1">
        <f>IF(C6525=0,IF(B6524=Protocol!$V$20,1,B6524+1),B6524)</f>
        <v>1</v>
      </c>
      <c r="C6525" s="1">
        <f>IF(C6524+1=Protocol!$V$21,0,C6524+1)</f>
        <v>3</v>
      </c>
      <c r="D6525" s="1">
        <f t="shared" si="219"/>
        <v>2</v>
      </c>
      <c r="E6525" s="1" t="str">
        <f>INDEX(Protocol[Mark],MATCH(C6525,Protocol[Step],0))</f>
        <v>2c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712010002</v>
      </c>
      <c r="H6525" s="134">
        <f>Systematic[[#This Row],[SampleVariableLabel]]+100*Systematic[[#This Row],[State]]</f>
        <v>712010302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712</v>
      </c>
      <c r="B6526" s="1">
        <f>IF(C6526=0,IF(B6525=Protocol!$V$20,1,B6525+1),B6525)</f>
        <v>1</v>
      </c>
      <c r="C6526" s="1">
        <f>IF(C6525+1=Protocol!$V$21,0,C6525+1)</f>
        <v>4</v>
      </c>
      <c r="D6526" s="1">
        <f t="shared" si="219"/>
        <v>3</v>
      </c>
      <c r="E6526" s="1" t="str">
        <f>INDEX(Protocol[Mark],MATCH(C6526,Protocol[Step],0))</f>
        <v>3P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712010003</v>
      </c>
      <c r="H6526" s="134">
        <f>Systematic[[#This Row],[SampleVariableLabel]]+100*Systematic[[#This Row],[State]]</f>
        <v>712010403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712</v>
      </c>
      <c r="B6527" s="1">
        <f>IF(C6527=0,IF(B6526=Protocol!$V$20,1,B6526+1),B6526)</f>
        <v>1</v>
      </c>
      <c r="C6527" s="1">
        <f>IF(C6526+1=Protocol!$V$21,0,C6526+1)</f>
        <v>5</v>
      </c>
      <c r="D6527" s="1">
        <f t="shared" si="219"/>
        <v>4</v>
      </c>
      <c r="E6527" s="1" t="str">
        <f>INDEX(Protocol[Mark],MATCH(C6527,Protocol[Step],0))</f>
        <v>4S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712010004</v>
      </c>
      <c r="H6527" s="134">
        <f>Systematic[[#This Row],[SampleVariableLabel]]+100*Systematic[[#This Row],[State]]</f>
        <v>712010504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712</v>
      </c>
      <c r="B6528" s="1">
        <f>IF(C6528=0,IF(B6527=Protocol!$V$20,1,B6527+1),B6527)</f>
        <v>1</v>
      </c>
      <c r="C6528" s="1">
        <f>IF(C6527+1=Protocol!$V$21,0,C6527+1)</f>
        <v>6</v>
      </c>
      <c r="D6528" s="1">
        <f t="shared" si="219"/>
        <v>5</v>
      </c>
      <c r="E6528" s="1" t="str">
        <f>INDEX(Protocol[Mark],MATCH(C6528,Protocol[Step],0))</f>
        <v>5U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712010005</v>
      </c>
      <c r="H6528" s="134">
        <f>Systematic[[#This Row],[SampleVariableLabel]]+100*Systematic[[#This Row],[State]]</f>
        <v>712010605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712</v>
      </c>
      <c r="B6529" s="1">
        <f>IF(C6529=0,IF(B6528=Protocol!$V$20,1,B6528+1),B6528)</f>
        <v>1</v>
      </c>
      <c r="C6529" s="1">
        <f>IF(C6528+1=Protocol!$V$21,0,C6528+1)</f>
        <v>7</v>
      </c>
      <c r="D6529" s="1">
        <f t="shared" si="219"/>
        <v>6</v>
      </c>
      <c r="E6529" s="1" t="str">
        <f>INDEX(Protocol[Mark],MATCH(C6529,Protocol[Step],0))</f>
        <v>6Rot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712010006</v>
      </c>
      <c r="H6529" s="134">
        <f>Systematic[[#This Row],[SampleVariableLabel]]+100*Systematic[[#This Row],[State]]</f>
        <v>712010706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713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1pfi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713010001</v>
      </c>
      <c r="H6530" s="134">
        <f>Systematic[[#This Row],[SampleVariableLabel]]+100*Systematic[[#This Row],[State]]</f>
        <v>713010001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713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1OctM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713010002</v>
      </c>
      <c r="H6531" s="134">
        <f>Systematic[[#This Row],[SampleVariableLabel]]+100*Systematic[[#This Row],[State]]</f>
        <v>713010102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713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2D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713010003</v>
      </c>
      <c r="H6532" s="134">
        <f>Systematic[[#This Row],[SampleVariableLabel]]+100*Systematic[[#This Row],[State]]</f>
        <v>713010203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713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2c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713010004</v>
      </c>
      <c r="H6533" s="134">
        <f>Systematic[[#This Row],[SampleVariableLabel]]+100*Systematic[[#This Row],[State]]</f>
        <v>713010304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713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3P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713010005</v>
      </c>
      <c r="H6534" s="134">
        <f>Systematic[[#This Row],[SampleVariableLabel]]+100*Systematic[[#This Row],[State]]</f>
        <v>713010405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713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4S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713010006</v>
      </c>
      <c r="H6535" s="134">
        <f>Systematic[[#This Row],[SampleVariableLabel]]+100*Systematic[[#This Row],[State]]</f>
        <v>713010506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713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5U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713010001</v>
      </c>
      <c r="H6536" s="134">
        <f>Systematic[[#This Row],[SampleVariableLabel]]+100*Systematic[[#This Row],[State]]</f>
        <v>713010601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713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6Rot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713010002</v>
      </c>
      <c r="H6537" s="134">
        <f>Systematic[[#This Row],[SampleVariableLabel]]+100*Systematic[[#This Row],[State]]</f>
        <v>713010702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714</v>
      </c>
      <c r="B6538" s="1">
        <f>IF(C6538=0,IF(B6537=Protocol!$V$20,1,B6537+1),B6537)</f>
        <v>1</v>
      </c>
      <c r="C6538" s="1">
        <f>IF(C6537+1=Protocol!$V$21,0,C6537+1)</f>
        <v>0</v>
      </c>
      <c r="D6538" s="1">
        <f t="shared" si="221"/>
        <v>3</v>
      </c>
      <c r="E6538" s="1" t="str">
        <f>INDEX(Protocol[Mark],MATCH(C6538,Protocol[Step],0))</f>
        <v>1pfi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714010003</v>
      </c>
      <c r="H6538" s="134">
        <f>Systematic[[#This Row],[SampleVariableLabel]]+100*Systematic[[#This Row],[State]]</f>
        <v>714010003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714</v>
      </c>
      <c r="B6539" s="1">
        <f>IF(C6539=0,IF(B6538=Protocol!$V$20,1,B6538+1),B6538)</f>
        <v>1</v>
      </c>
      <c r="C6539" s="1">
        <f>IF(C6538+1=Protocol!$V$21,0,C6538+1)</f>
        <v>1</v>
      </c>
      <c r="D6539" s="1">
        <f t="shared" si="221"/>
        <v>4</v>
      </c>
      <c r="E6539" s="1" t="str">
        <f>INDEX(Protocol[Mark],MATCH(C6539,Protocol[Step],0))</f>
        <v>1OctM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714010004</v>
      </c>
      <c r="H6539" s="134">
        <f>Systematic[[#This Row],[SampleVariableLabel]]+100*Systematic[[#This Row],[State]]</f>
        <v>714010104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714</v>
      </c>
      <c r="B6540" s="1">
        <f>IF(C6540=0,IF(B6539=Protocol!$V$20,1,B6539+1),B6539)</f>
        <v>1</v>
      </c>
      <c r="C6540" s="1">
        <f>IF(C6539+1=Protocol!$V$21,0,C6539+1)</f>
        <v>2</v>
      </c>
      <c r="D6540" s="1">
        <f t="shared" si="221"/>
        <v>5</v>
      </c>
      <c r="E6540" s="1" t="str">
        <f>INDEX(Protocol[Mark],MATCH(C6540,Protocol[Step],0))</f>
        <v>2D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714010005</v>
      </c>
      <c r="H6540" s="134">
        <f>Systematic[[#This Row],[SampleVariableLabel]]+100*Systematic[[#This Row],[State]]</f>
        <v>714010205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714</v>
      </c>
      <c r="B6541" s="1">
        <f>IF(C6541=0,IF(B6540=Protocol!$V$20,1,B6540+1),B6540)</f>
        <v>1</v>
      </c>
      <c r="C6541" s="1">
        <f>IF(C6540+1=Protocol!$V$21,0,C6540+1)</f>
        <v>3</v>
      </c>
      <c r="D6541" s="1">
        <f t="shared" si="221"/>
        <v>6</v>
      </c>
      <c r="E6541" s="1" t="str">
        <f>INDEX(Protocol[Mark],MATCH(C6541,Protocol[Step],0))</f>
        <v>2c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714010006</v>
      </c>
      <c r="H6541" s="134">
        <f>Systematic[[#This Row],[SampleVariableLabel]]+100*Systematic[[#This Row],[State]]</f>
        <v>714010306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714</v>
      </c>
      <c r="B6542" s="1">
        <f>IF(C6542=0,IF(B6541=Protocol!$V$20,1,B6541+1),B6541)</f>
        <v>1</v>
      </c>
      <c r="C6542" s="1">
        <f>IF(C6541+1=Protocol!$V$21,0,C6541+1)</f>
        <v>4</v>
      </c>
      <c r="D6542" s="1">
        <f t="shared" si="221"/>
        <v>1</v>
      </c>
      <c r="E6542" s="1" t="str">
        <f>INDEX(Protocol[Mark],MATCH(C6542,Protocol[Step],0))</f>
        <v>3P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714010001</v>
      </c>
      <c r="H6542" s="134">
        <f>Systematic[[#This Row],[SampleVariableLabel]]+100*Systematic[[#This Row],[State]]</f>
        <v>714010401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714</v>
      </c>
      <c r="B6543" s="1">
        <f>IF(C6543=0,IF(B6542=Protocol!$V$20,1,B6542+1),B6542)</f>
        <v>1</v>
      </c>
      <c r="C6543" s="1">
        <f>IF(C6542+1=Protocol!$V$21,0,C6542+1)</f>
        <v>5</v>
      </c>
      <c r="D6543" s="1">
        <f t="shared" si="221"/>
        <v>2</v>
      </c>
      <c r="E6543" s="1" t="str">
        <f>INDEX(Protocol[Mark],MATCH(C6543,Protocol[Step],0))</f>
        <v>4S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714010002</v>
      </c>
      <c r="H6543" s="134">
        <f>Systematic[[#This Row],[SampleVariableLabel]]+100*Systematic[[#This Row],[State]]</f>
        <v>714010502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714</v>
      </c>
      <c r="B6544" s="1">
        <f>IF(C6544=0,IF(B6543=Protocol!$V$20,1,B6543+1),B6543)</f>
        <v>1</v>
      </c>
      <c r="C6544" s="1">
        <f>IF(C6543+1=Protocol!$V$21,0,C6543+1)</f>
        <v>6</v>
      </c>
      <c r="D6544" s="1">
        <f t="shared" si="221"/>
        <v>3</v>
      </c>
      <c r="E6544" s="1" t="str">
        <f>INDEX(Protocol[Mark],MATCH(C6544,Protocol[Step],0))</f>
        <v>5U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714010003</v>
      </c>
      <c r="H6544" s="134">
        <f>Systematic[[#This Row],[SampleVariableLabel]]+100*Systematic[[#This Row],[State]]</f>
        <v>714010603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714</v>
      </c>
      <c r="B6545" s="1">
        <f>IF(C6545=0,IF(B6544=Protocol!$V$20,1,B6544+1),B6544)</f>
        <v>1</v>
      </c>
      <c r="C6545" s="1">
        <f>IF(C6544+1=Protocol!$V$21,0,C6544+1)</f>
        <v>7</v>
      </c>
      <c r="D6545" s="1">
        <f t="shared" si="221"/>
        <v>4</v>
      </c>
      <c r="E6545" s="1" t="str">
        <f>INDEX(Protocol[Mark],MATCH(C6545,Protocol[Step],0))</f>
        <v>6Rot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714010004</v>
      </c>
      <c r="H6545" s="134">
        <f>Systematic[[#This Row],[SampleVariableLabel]]+100*Systematic[[#This Row],[State]]</f>
        <v>714010704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715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1pfi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715010005</v>
      </c>
      <c r="H6546" s="134">
        <f>Systematic[[#This Row],[SampleVariableLabel]]+100*Systematic[[#This Row],[State]]</f>
        <v>715010005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715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1OctM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715010006</v>
      </c>
      <c r="H6547" s="134">
        <f>Systematic[[#This Row],[SampleVariableLabel]]+100*Systematic[[#This Row],[State]]</f>
        <v>715010106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715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2D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715010001</v>
      </c>
      <c r="H6548" s="134">
        <f>Systematic[[#This Row],[SampleVariableLabel]]+100*Systematic[[#This Row],[State]]</f>
        <v>715010201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715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2c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715010002</v>
      </c>
      <c r="H6549" s="134">
        <f>Systematic[[#This Row],[SampleVariableLabel]]+100*Systematic[[#This Row],[State]]</f>
        <v>715010302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715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715010003</v>
      </c>
      <c r="H6550" s="134">
        <f>Systematic[[#This Row],[SampleVariableLabel]]+100*Systematic[[#This Row],[State]]</f>
        <v>715010403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715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4S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715010004</v>
      </c>
      <c r="H6551" s="134">
        <f>Systematic[[#This Row],[SampleVariableLabel]]+100*Systematic[[#This Row],[State]]</f>
        <v>715010504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715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5U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715010005</v>
      </c>
      <c r="H6552" s="134">
        <f>Systematic[[#This Row],[SampleVariableLabel]]+100*Systematic[[#This Row],[State]]</f>
        <v>715010605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715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6Rot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715010006</v>
      </c>
      <c r="H6553" s="134">
        <f>Systematic[[#This Row],[SampleVariableLabel]]+100*Systematic[[#This Row],[State]]</f>
        <v>715010706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716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1pfi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716010001</v>
      </c>
      <c r="H6554" s="134">
        <f>Systematic[[#This Row],[SampleVariableLabel]]+100*Systematic[[#This Row],[State]]</f>
        <v>716010001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716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1OctM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716010002</v>
      </c>
      <c r="H6555" s="134">
        <f>Systematic[[#This Row],[SampleVariableLabel]]+100*Systematic[[#This Row],[State]]</f>
        <v>716010102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716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716010003</v>
      </c>
      <c r="H6556" s="134">
        <f>Systematic[[#This Row],[SampleVariableLabel]]+100*Systematic[[#This Row],[State]]</f>
        <v>716010203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716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716010004</v>
      </c>
      <c r="H6557" s="134">
        <f>Systematic[[#This Row],[SampleVariableLabel]]+100*Systematic[[#This Row],[State]]</f>
        <v>716010304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716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3P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716010005</v>
      </c>
      <c r="H6558" s="134">
        <f>Systematic[[#This Row],[SampleVariableLabel]]+100*Systematic[[#This Row],[State]]</f>
        <v>716010405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716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4S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716010006</v>
      </c>
      <c r="H6559" s="134">
        <f>Systematic[[#This Row],[SampleVariableLabel]]+100*Systematic[[#This Row],[State]]</f>
        <v>716010506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716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5U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716010001</v>
      </c>
      <c r="H6560" s="134">
        <f>Systematic[[#This Row],[SampleVariableLabel]]+100*Systematic[[#This Row],[State]]</f>
        <v>716010601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716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6Rot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716010002</v>
      </c>
      <c r="H6561" s="134">
        <f>Systematic[[#This Row],[SampleVariableLabel]]+100*Systematic[[#This Row],[State]]</f>
        <v>716010702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717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1pfi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717010003</v>
      </c>
      <c r="H6562" s="134">
        <f>Systematic[[#This Row],[SampleVariableLabel]]+100*Systematic[[#This Row],[State]]</f>
        <v>717010003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717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1OctM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717010004</v>
      </c>
      <c r="H6563" s="134">
        <f>Systematic[[#This Row],[SampleVariableLabel]]+100*Systematic[[#This Row],[State]]</f>
        <v>717010104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717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2D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717010005</v>
      </c>
      <c r="H6564" s="134">
        <f>Systematic[[#This Row],[SampleVariableLabel]]+100*Systematic[[#This Row],[State]]</f>
        <v>717010205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717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2c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717010006</v>
      </c>
      <c r="H6565" s="134">
        <f>Systematic[[#This Row],[SampleVariableLabel]]+100*Systematic[[#This Row],[State]]</f>
        <v>717010306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717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3P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717010001</v>
      </c>
      <c r="H6566" s="134">
        <f>Systematic[[#This Row],[SampleVariableLabel]]+100*Systematic[[#This Row],[State]]</f>
        <v>717010401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717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4S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717010002</v>
      </c>
      <c r="H6567" s="134">
        <f>Systematic[[#This Row],[SampleVariableLabel]]+100*Systematic[[#This Row],[State]]</f>
        <v>717010502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717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5U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717010003</v>
      </c>
      <c r="H6568" s="134">
        <f>Systematic[[#This Row],[SampleVariableLabel]]+100*Systematic[[#This Row],[State]]</f>
        <v>717010603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717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6Rot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717010004</v>
      </c>
      <c r="H6569" s="134">
        <f>Systematic[[#This Row],[SampleVariableLabel]]+100*Systematic[[#This Row],[State]]</f>
        <v>717010704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718</v>
      </c>
      <c r="B6570" s="1">
        <f>IF(C6570=0,IF(B6569=Protocol!$V$20,1,B6569+1),B6569)</f>
        <v>1</v>
      </c>
      <c r="C6570" s="1">
        <f>IF(C6569+1=Protocol!$V$21,0,C6569+1)</f>
        <v>0</v>
      </c>
      <c r="D6570" s="1">
        <f t="shared" si="221"/>
        <v>5</v>
      </c>
      <c r="E6570" s="1" t="str">
        <f>INDEX(Protocol[Mark],MATCH(C6570,Protocol[Step],0))</f>
        <v>1pfi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718010005</v>
      </c>
      <c r="H6570" s="134">
        <f>Systematic[[#This Row],[SampleVariableLabel]]+100*Systematic[[#This Row],[State]]</f>
        <v>718010005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718</v>
      </c>
      <c r="B6571" s="1">
        <f>IF(C6571=0,IF(B6570=Protocol!$V$20,1,B6570+1),B6570)</f>
        <v>1</v>
      </c>
      <c r="C6571" s="1">
        <f>IF(C6570+1=Protocol!$V$21,0,C6570+1)</f>
        <v>1</v>
      </c>
      <c r="D6571" s="1">
        <f t="shared" si="221"/>
        <v>6</v>
      </c>
      <c r="E6571" s="1" t="str">
        <f>INDEX(Protocol[Mark],MATCH(C6571,Protocol[Step],0))</f>
        <v>1OctM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718010006</v>
      </c>
      <c r="H6571" s="134">
        <f>Systematic[[#This Row],[SampleVariableLabel]]+100*Systematic[[#This Row],[State]]</f>
        <v>718010106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718</v>
      </c>
      <c r="B6572" s="1">
        <f>IF(C6572=0,IF(B6571=Protocol!$V$20,1,B6571+1),B6571)</f>
        <v>1</v>
      </c>
      <c r="C6572" s="1">
        <f>IF(C6571+1=Protocol!$V$21,0,C6571+1)</f>
        <v>2</v>
      </c>
      <c r="D6572" s="1">
        <f t="shared" si="221"/>
        <v>1</v>
      </c>
      <c r="E6572" s="1" t="str">
        <f>INDEX(Protocol[Mark],MATCH(C6572,Protocol[Step],0))</f>
        <v>2D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718010001</v>
      </c>
      <c r="H6572" s="134">
        <f>Systematic[[#This Row],[SampleVariableLabel]]+100*Systematic[[#This Row],[State]]</f>
        <v>718010201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718</v>
      </c>
      <c r="B6573" s="1">
        <f>IF(C6573=0,IF(B6572=Protocol!$V$20,1,B6572+1),B6572)</f>
        <v>1</v>
      </c>
      <c r="C6573" s="1">
        <f>IF(C6572+1=Protocol!$V$21,0,C6572+1)</f>
        <v>3</v>
      </c>
      <c r="D6573" s="1">
        <f t="shared" si="221"/>
        <v>2</v>
      </c>
      <c r="E6573" s="1" t="str">
        <f>INDEX(Protocol[Mark],MATCH(C6573,Protocol[Step],0))</f>
        <v>2c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718010002</v>
      </c>
      <c r="H6573" s="134">
        <f>Systematic[[#This Row],[SampleVariableLabel]]+100*Systematic[[#This Row],[State]]</f>
        <v>718010302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718</v>
      </c>
      <c r="B6574" s="1">
        <f>IF(C6574=0,IF(B6573=Protocol!$V$20,1,B6573+1),B6573)</f>
        <v>1</v>
      </c>
      <c r="C6574" s="1">
        <f>IF(C6573+1=Protocol!$V$21,0,C6573+1)</f>
        <v>4</v>
      </c>
      <c r="D6574" s="1">
        <f t="shared" si="221"/>
        <v>3</v>
      </c>
      <c r="E6574" s="1" t="str">
        <f>INDEX(Protocol[Mark],MATCH(C6574,Protocol[Step],0))</f>
        <v>3P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718010003</v>
      </c>
      <c r="H6574" s="134">
        <f>Systematic[[#This Row],[SampleVariableLabel]]+100*Systematic[[#This Row],[State]]</f>
        <v>718010403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718</v>
      </c>
      <c r="B6575" s="1">
        <f>IF(C6575=0,IF(B6574=Protocol!$V$20,1,B6574+1),B6574)</f>
        <v>1</v>
      </c>
      <c r="C6575" s="1">
        <f>IF(C6574+1=Protocol!$V$21,0,C6574+1)</f>
        <v>5</v>
      </c>
      <c r="D6575" s="1">
        <f t="shared" si="221"/>
        <v>4</v>
      </c>
      <c r="E6575" s="1" t="str">
        <f>INDEX(Protocol[Mark],MATCH(C6575,Protocol[Step],0))</f>
        <v>4S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718010004</v>
      </c>
      <c r="H6575" s="134">
        <f>Systematic[[#This Row],[SampleVariableLabel]]+100*Systematic[[#This Row],[State]]</f>
        <v>718010504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718</v>
      </c>
      <c r="B6576" s="1">
        <f>IF(C6576=0,IF(B6575=Protocol!$V$20,1,B6575+1),B6575)</f>
        <v>1</v>
      </c>
      <c r="C6576" s="1">
        <f>IF(C6575+1=Protocol!$V$21,0,C6575+1)</f>
        <v>6</v>
      </c>
      <c r="D6576" s="1">
        <f t="shared" si="221"/>
        <v>5</v>
      </c>
      <c r="E6576" s="1" t="str">
        <f>INDEX(Protocol[Mark],MATCH(C6576,Protocol[Step],0))</f>
        <v>5U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718010005</v>
      </c>
      <c r="H6576" s="134">
        <f>Systematic[[#This Row],[SampleVariableLabel]]+100*Systematic[[#This Row],[State]]</f>
        <v>718010605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718</v>
      </c>
      <c r="B6577" s="1">
        <f>IF(C6577=0,IF(B6576=Protocol!$V$20,1,B6576+1),B6576)</f>
        <v>1</v>
      </c>
      <c r="C6577" s="1">
        <f>IF(C6576+1=Protocol!$V$21,0,C6576+1)</f>
        <v>7</v>
      </c>
      <c r="D6577" s="1">
        <f t="shared" si="221"/>
        <v>6</v>
      </c>
      <c r="E6577" s="1" t="str">
        <f>INDEX(Protocol[Mark],MATCH(C6577,Protocol[Step],0))</f>
        <v>6Rot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718010006</v>
      </c>
      <c r="H6577" s="134">
        <f>Systematic[[#This Row],[SampleVariableLabel]]+100*Systematic[[#This Row],[State]]</f>
        <v>718010706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719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1pfi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719010001</v>
      </c>
      <c r="H6578" s="134">
        <f>Systematic[[#This Row],[SampleVariableLabel]]+100*Systematic[[#This Row],[State]]</f>
        <v>719010001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719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1OctM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719010002</v>
      </c>
      <c r="H6579" s="134">
        <f>Systematic[[#This Row],[SampleVariableLabel]]+100*Systematic[[#This Row],[State]]</f>
        <v>719010102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719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2D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719010003</v>
      </c>
      <c r="H6580" s="134">
        <f>Systematic[[#This Row],[SampleVariableLabel]]+100*Systematic[[#This Row],[State]]</f>
        <v>719010203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719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2c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719010004</v>
      </c>
      <c r="H6581" s="134">
        <f>Systematic[[#This Row],[SampleVariableLabel]]+100*Systematic[[#This Row],[State]]</f>
        <v>719010304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719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3P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719010005</v>
      </c>
      <c r="H6582" s="134">
        <f>Systematic[[#This Row],[SampleVariableLabel]]+100*Systematic[[#This Row],[State]]</f>
        <v>719010405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719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4S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719010006</v>
      </c>
      <c r="H6583" s="134">
        <f>Systematic[[#This Row],[SampleVariableLabel]]+100*Systematic[[#This Row],[State]]</f>
        <v>719010506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719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5U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719010001</v>
      </c>
      <c r="H6584" s="134">
        <f>Systematic[[#This Row],[SampleVariableLabel]]+100*Systematic[[#This Row],[State]]</f>
        <v>719010601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719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6Rot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719010002</v>
      </c>
      <c r="H6585" s="134">
        <f>Systematic[[#This Row],[SampleVariableLabel]]+100*Systematic[[#This Row],[State]]</f>
        <v>719010702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720</v>
      </c>
      <c r="B6586" s="1">
        <f>IF(C6586=0,IF(B6585=Protocol!$V$20,1,B6585+1),B6585)</f>
        <v>1</v>
      </c>
      <c r="C6586" s="1">
        <f>IF(C6585+1=Protocol!$V$21,0,C6585+1)</f>
        <v>0</v>
      </c>
      <c r="D6586" s="1">
        <f t="shared" si="221"/>
        <v>3</v>
      </c>
      <c r="E6586" s="1" t="str">
        <f>INDEX(Protocol[Mark],MATCH(C6586,Protocol[Step],0))</f>
        <v>1pfi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720010003</v>
      </c>
      <c r="H6586" s="134">
        <f>Systematic[[#This Row],[SampleVariableLabel]]+100*Systematic[[#This Row],[State]]</f>
        <v>720010003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720</v>
      </c>
      <c r="B6587" s="1">
        <f>IF(C6587=0,IF(B6586=Protocol!$V$20,1,B6586+1),B6586)</f>
        <v>1</v>
      </c>
      <c r="C6587" s="1">
        <f>IF(C6586+1=Protocol!$V$21,0,C6586+1)</f>
        <v>1</v>
      </c>
      <c r="D6587" s="1">
        <f t="shared" si="221"/>
        <v>4</v>
      </c>
      <c r="E6587" s="1" t="str">
        <f>INDEX(Protocol[Mark],MATCH(C6587,Protocol[Step],0))</f>
        <v>1OctM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720010004</v>
      </c>
      <c r="H6587" s="134">
        <f>Systematic[[#This Row],[SampleVariableLabel]]+100*Systematic[[#This Row],[State]]</f>
        <v>720010104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720</v>
      </c>
      <c r="B6588" s="1">
        <f>IF(C6588=0,IF(B6587=Protocol!$V$20,1,B6587+1),B6587)</f>
        <v>1</v>
      </c>
      <c r="C6588" s="1">
        <f>IF(C6587+1=Protocol!$V$21,0,C6587+1)</f>
        <v>2</v>
      </c>
      <c r="D6588" s="1">
        <f t="shared" si="221"/>
        <v>5</v>
      </c>
      <c r="E6588" s="1" t="str">
        <f>INDEX(Protocol[Mark],MATCH(C6588,Protocol[Step],0))</f>
        <v>2D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720010005</v>
      </c>
      <c r="H6588" s="134">
        <f>Systematic[[#This Row],[SampleVariableLabel]]+100*Systematic[[#This Row],[State]]</f>
        <v>720010205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720</v>
      </c>
      <c r="B6589" s="1">
        <f>IF(C6589=0,IF(B6588=Protocol!$V$20,1,B6588+1),B6588)</f>
        <v>1</v>
      </c>
      <c r="C6589" s="1">
        <f>IF(C6588+1=Protocol!$V$21,0,C6588+1)</f>
        <v>3</v>
      </c>
      <c r="D6589" s="1">
        <f t="shared" si="221"/>
        <v>6</v>
      </c>
      <c r="E6589" s="1" t="str">
        <f>INDEX(Protocol[Mark],MATCH(C6589,Protocol[Step],0))</f>
        <v>2c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720010006</v>
      </c>
      <c r="H6589" s="134">
        <f>Systematic[[#This Row],[SampleVariableLabel]]+100*Systematic[[#This Row],[State]]</f>
        <v>720010306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720</v>
      </c>
      <c r="B6590" s="1">
        <f>IF(C6590=0,IF(B6589=Protocol!$V$20,1,B6589+1),B6589)</f>
        <v>1</v>
      </c>
      <c r="C6590" s="1">
        <f>IF(C6589+1=Protocol!$V$21,0,C6589+1)</f>
        <v>4</v>
      </c>
      <c r="D6590" s="1">
        <f t="shared" si="221"/>
        <v>1</v>
      </c>
      <c r="E6590" s="1" t="str">
        <f>INDEX(Protocol[Mark],MATCH(C6590,Protocol[Step],0))</f>
        <v>3P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720010001</v>
      </c>
      <c r="H6590" s="134">
        <f>Systematic[[#This Row],[SampleVariableLabel]]+100*Systematic[[#This Row],[State]]</f>
        <v>720010401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720</v>
      </c>
      <c r="B6591" s="1">
        <f>IF(C6591=0,IF(B6590=Protocol!$V$20,1,B6590+1),B6590)</f>
        <v>1</v>
      </c>
      <c r="C6591" s="1">
        <f>IF(C6590+1=Protocol!$V$21,0,C6590+1)</f>
        <v>5</v>
      </c>
      <c r="D6591" s="1">
        <f t="shared" si="221"/>
        <v>2</v>
      </c>
      <c r="E6591" s="1" t="str">
        <f>INDEX(Protocol[Mark],MATCH(C6591,Protocol[Step],0))</f>
        <v>4S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720010002</v>
      </c>
      <c r="H6591" s="134">
        <f>Systematic[[#This Row],[SampleVariableLabel]]+100*Systematic[[#This Row],[State]]</f>
        <v>720010502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720</v>
      </c>
      <c r="B6592" s="1">
        <f>IF(C6592=0,IF(B6591=Protocol!$V$20,1,B6591+1),B6591)</f>
        <v>1</v>
      </c>
      <c r="C6592" s="1">
        <f>IF(C6591+1=Protocol!$V$21,0,C6591+1)</f>
        <v>6</v>
      </c>
      <c r="D6592" s="1">
        <f t="shared" si="221"/>
        <v>3</v>
      </c>
      <c r="E6592" s="1" t="str">
        <f>INDEX(Protocol[Mark],MATCH(C6592,Protocol[Step],0))</f>
        <v>5U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720010003</v>
      </c>
      <c r="H6592" s="134">
        <f>Systematic[[#This Row],[SampleVariableLabel]]+100*Systematic[[#This Row],[State]]</f>
        <v>720010603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720</v>
      </c>
      <c r="B6593" s="1">
        <f>IF(C6593=0,IF(B6592=Protocol!$V$20,1,B6592+1),B6592)</f>
        <v>1</v>
      </c>
      <c r="C6593" s="1">
        <f>IF(C6592+1=Protocol!$V$21,0,C6592+1)</f>
        <v>7</v>
      </c>
      <c r="D6593" s="1">
        <f t="shared" si="221"/>
        <v>4</v>
      </c>
      <c r="E6593" s="1" t="str">
        <f>INDEX(Protocol[Mark],MATCH(C6593,Protocol[Step],0))</f>
        <v>6Rot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720010004</v>
      </c>
      <c r="H6593" s="134">
        <f>Systematic[[#This Row],[SampleVariableLabel]]+100*Systematic[[#This Row],[State]]</f>
        <v>720010704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721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1pfi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721010005</v>
      </c>
      <c r="H6594" s="134">
        <f>Systematic[[#This Row],[SampleVariableLabel]]+100*Systematic[[#This Row],[State]]</f>
        <v>721010005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721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1OctM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721010006</v>
      </c>
      <c r="H6595" s="134">
        <f>Systematic[[#This Row],[SampleVariableLabel]]+100*Systematic[[#This Row],[State]]</f>
        <v>721010106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721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721010001</v>
      </c>
      <c r="H6596" s="134">
        <f>Systematic[[#This Row],[SampleVariableLabel]]+100*Systematic[[#This Row],[State]]</f>
        <v>721010201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721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2c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721010002</v>
      </c>
      <c r="H6597" s="134">
        <f>Systematic[[#This Row],[SampleVariableLabel]]+100*Systematic[[#This Row],[State]]</f>
        <v>721010302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721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721010003</v>
      </c>
      <c r="H6598" s="134">
        <f>Systematic[[#This Row],[SampleVariableLabel]]+100*Systematic[[#This Row],[State]]</f>
        <v>721010403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721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4S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721010004</v>
      </c>
      <c r="H6599" s="134">
        <f>Systematic[[#This Row],[SampleVariableLabel]]+100*Systematic[[#This Row],[State]]</f>
        <v>721010504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721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5U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721010005</v>
      </c>
      <c r="H6600" s="134">
        <f>Systematic[[#This Row],[SampleVariableLabel]]+100*Systematic[[#This Row],[State]]</f>
        <v>721010605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721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6Rot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721010006</v>
      </c>
      <c r="H6601" s="134">
        <f>Systematic[[#This Row],[SampleVariableLabel]]+100*Systematic[[#This Row],[State]]</f>
        <v>721010706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722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1pfi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722010001</v>
      </c>
      <c r="H6602" s="134">
        <f>Systematic[[#This Row],[SampleVariableLabel]]+100*Systematic[[#This Row],[State]]</f>
        <v>722010001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722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1OctM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722010002</v>
      </c>
      <c r="H6603" s="134">
        <f>Systematic[[#This Row],[SampleVariableLabel]]+100*Systematic[[#This Row],[State]]</f>
        <v>722010102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722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2D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722010003</v>
      </c>
      <c r="H6604" s="134">
        <f>Systematic[[#This Row],[SampleVariableLabel]]+100*Systematic[[#This Row],[State]]</f>
        <v>722010203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722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2c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722010004</v>
      </c>
      <c r="H6605" s="134">
        <f>Systematic[[#This Row],[SampleVariableLabel]]+100*Systematic[[#This Row],[State]]</f>
        <v>722010304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722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3P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722010005</v>
      </c>
      <c r="H6606" s="134">
        <f>Systematic[[#This Row],[SampleVariableLabel]]+100*Systematic[[#This Row],[State]]</f>
        <v>722010405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722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4S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722010006</v>
      </c>
      <c r="H6607" s="134">
        <f>Systematic[[#This Row],[SampleVariableLabel]]+100*Systematic[[#This Row],[State]]</f>
        <v>722010506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722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5U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722010001</v>
      </c>
      <c r="H6608" s="134">
        <f>Systematic[[#This Row],[SampleVariableLabel]]+100*Systematic[[#This Row],[State]]</f>
        <v>722010601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722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6Rot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722010002</v>
      </c>
      <c r="H6609" s="134">
        <f>Systematic[[#This Row],[SampleVariableLabel]]+100*Systematic[[#This Row],[State]]</f>
        <v>722010702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723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1pfi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723010003</v>
      </c>
      <c r="H6610" s="134">
        <f>Systematic[[#This Row],[SampleVariableLabel]]+100*Systematic[[#This Row],[State]]</f>
        <v>723010003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723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1OctM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723010004</v>
      </c>
      <c r="H6611" s="134">
        <f>Systematic[[#This Row],[SampleVariableLabel]]+100*Systematic[[#This Row],[State]]</f>
        <v>723010104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723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2D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723010005</v>
      </c>
      <c r="H6612" s="134">
        <f>Systematic[[#This Row],[SampleVariableLabel]]+100*Systematic[[#This Row],[State]]</f>
        <v>723010205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723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2c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723010006</v>
      </c>
      <c r="H6613" s="134">
        <f>Systematic[[#This Row],[SampleVariableLabel]]+100*Systematic[[#This Row],[State]]</f>
        <v>723010306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723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3P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723010001</v>
      </c>
      <c r="H6614" s="134">
        <f>Systematic[[#This Row],[SampleVariableLabel]]+100*Systematic[[#This Row],[State]]</f>
        <v>723010401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723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4S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723010002</v>
      </c>
      <c r="H6615" s="134">
        <f>Systematic[[#This Row],[SampleVariableLabel]]+100*Systematic[[#This Row],[State]]</f>
        <v>723010502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723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5U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723010003</v>
      </c>
      <c r="H6616" s="134">
        <f>Systematic[[#This Row],[SampleVariableLabel]]+100*Systematic[[#This Row],[State]]</f>
        <v>723010603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723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6Rot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723010004</v>
      </c>
      <c r="H6617" s="134">
        <f>Systematic[[#This Row],[SampleVariableLabel]]+100*Systematic[[#This Row],[State]]</f>
        <v>723010704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724</v>
      </c>
      <c r="B6618" s="1">
        <f>IF(C6618=0,IF(B6617=Protocol!$V$20,1,B6617+1),B6617)</f>
        <v>1</v>
      </c>
      <c r="C6618" s="1">
        <f>IF(C6617+1=Protocol!$V$21,0,C6617+1)</f>
        <v>0</v>
      </c>
      <c r="D6618" s="1">
        <f t="shared" si="223"/>
        <v>5</v>
      </c>
      <c r="E6618" s="1" t="str">
        <f>INDEX(Protocol[Mark],MATCH(C6618,Protocol[Step],0))</f>
        <v>1pfi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724010005</v>
      </c>
      <c r="H6618" s="134">
        <f>Systematic[[#This Row],[SampleVariableLabel]]+100*Systematic[[#This Row],[State]]</f>
        <v>724010005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724</v>
      </c>
      <c r="B6619" s="1">
        <f>IF(C6619=0,IF(B6618=Protocol!$V$20,1,B6618+1),B6618)</f>
        <v>1</v>
      </c>
      <c r="C6619" s="1">
        <f>IF(C6618+1=Protocol!$V$21,0,C6618+1)</f>
        <v>1</v>
      </c>
      <c r="D6619" s="1">
        <f t="shared" si="223"/>
        <v>6</v>
      </c>
      <c r="E6619" s="1" t="str">
        <f>INDEX(Protocol[Mark],MATCH(C6619,Protocol[Step],0))</f>
        <v>1OctM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724010006</v>
      </c>
      <c r="H6619" s="134">
        <f>Systematic[[#This Row],[SampleVariableLabel]]+100*Systematic[[#This Row],[State]]</f>
        <v>724010106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724</v>
      </c>
      <c r="B6620" s="1">
        <f>IF(C6620=0,IF(B6619=Protocol!$V$20,1,B6619+1),B6619)</f>
        <v>1</v>
      </c>
      <c r="C6620" s="1">
        <f>IF(C6619+1=Protocol!$V$21,0,C6619+1)</f>
        <v>2</v>
      </c>
      <c r="D6620" s="1">
        <f t="shared" si="223"/>
        <v>1</v>
      </c>
      <c r="E6620" s="1" t="str">
        <f>INDEX(Protocol[Mark],MATCH(C6620,Protocol[Step],0))</f>
        <v>2D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724010001</v>
      </c>
      <c r="H6620" s="134">
        <f>Systematic[[#This Row],[SampleVariableLabel]]+100*Systematic[[#This Row],[State]]</f>
        <v>724010201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724</v>
      </c>
      <c r="B6621" s="1">
        <f>IF(C6621=0,IF(B6620=Protocol!$V$20,1,B6620+1),B6620)</f>
        <v>1</v>
      </c>
      <c r="C6621" s="1">
        <f>IF(C6620+1=Protocol!$V$21,0,C6620+1)</f>
        <v>3</v>
      </c>
      <c r="D6621" s="1">
        <f t="shared" si="223"/>
        <v>2</v>
      </c>
      <c r="E6621" s="1" t="str">
        <f>INDEX(Protocol[Mark],MATCH(C6621,Protocol[Step],0))</f>
        <v>2c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724010002</v>
      </c>
      <c r="H6621" s="134">
        <f>Systematic[[#This Row],[SampleVariableLabel]]+100*Systematic[[#This Row],[State]]</f>
        <v>724010302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724</v>
      </c>
      <c r="B6622" s="1">
        <f>IF(C6622=0,IF(B6621=Protocol!$V$20,1,B6621+1),B6621)</f>
        <v>1</v>
      </c>
      <c r="C6622" s="1">
        <f>IF(C6621+1=Protocol!$V$21,0,C6621+1)</f>
        <v>4</v>
      </c>
      <c r="D6622" s="1">
        <f t="shared" si="223"/>
        <v>3</v>
      </c>
      <c r="E6622" s="1" t="str">
        <f>INDEX(Protocol[Mark],MATCH(C6622,Protocol[Step],0))</f>
        <v>3P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724010003</v>
      </c>
      <c r="H6622" s="134">
        <f>Systematic[[#This Row],[SampleVariableLabel]]+100*Systematic[[#This Row],[State]]</f>
        <v>724010403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724</v>
      </c>
      <c r="B6623" s="1">
        <f>IF(C6623=0,IF(B6622=Protocol!$V$20,1,B6622+1),B6622)</f>
        <v>1</v>
      </c>
      <c r="C6623" s="1">
        <f>IF(C6622+1=Protocol!$V$21,0,C6622+1)</f>
        <v>5</v>
      </c>
      <c r="D6623" s="1">
        <f t="shared" si="223"/>
        <v>4</v>
      </c>
      <c r="E6623" s="1" t="str">
        <f>INDEX(Protocol[Mark],MATCH(C6623,Protocol[Step],0))</f>
        <v>4S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724010004</v>
      </c>
      <c r="H6623" s="134">
        <f>Systematic[[#This Row],[SampleVariableLabel]]+100*Systematic[[#This Row],[State]]</f>
        <v>724010504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724</v>
      </c>
      <c r="B6624" s="1">
        <f>IF(C6624=0,IF(B6623=Protocol!$V$20,1,B6623+1),B6623)</f>
        <v>1</v>
      </c>
      <c r="C6624" s="1">
        <f>IF(C6623+1=Protocol!$V$21,0,C6623+1)</f>
        <v>6</v>
      </c>
      <c r="D6624" s="1">
        <f t="shared" si="223"/>
        <v>5</v>
      </c>
      <c r="E6624" s="1" t="str">
        <f>INDEX(Protocol[Mark],MATCH(C6624,Protocol[Step],0))</f>
        <v>5U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724010005</v>
      </c>
      <c r="H6624" s="134">
        <f>Systematic[[#This Row],[SampleVariableLabel]]+100*Systematic[[#This Row],[State]]</f>
        <v>724010605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724</v>
      </c>
      <c r="B6625" s="1">
        <f>IF(C6625=0,IF(B6624=Protocol!$V$20,1,B6624+1),B6624)</f>
        <v>1</v>
      </c>
      <c r="C6625" s="1">
        <f>IF(C6624+1=Protocol!$V$21,0,C6624+1)</f>
        <v>7</v>
      </c>
      <c r="D6625" s="1">
        <f t="shared" si="223"/>
        <v>6</v>
      </c>
      <c r="E6625" s="1" t="str">
        <f>INDEX(Protocol[Mark],MATCH(C6625,Protocol[Step],0))</f>
        <v>6Rot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724010006</v>
      </c>
      <c r="H6625" s="134">
        <f>Systematic[[#This Row],[SampleVariableLabel]]+100*Systematic[[#This Row],[State]]</f>
        <v>724010706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725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1pfi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725010001</v>
      </c>
      <c r="H6626" s="134">
        <f>Systematic[[#This Row],[SampleVariableLabel]]+100*Systematic[[#This Row],[State]]</f>
        <v>725010001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725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1OctM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725010002</v>
      </c>
      <c r="H6627" s="134">
        <f>Systematic[[#This Row],[SampleVariableLabel]]+100*Systematic[[#This Row],[State]]</f>
        <v>725010102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725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2D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725010003</v>
      </c>
      <c r="H6628" s="134">
        <f>Systematic[[#This Row],[SampleVariableLabel]]+100*Systematic[[#This Row],[State]]</f>
        <v>725010203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725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2c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725010004</v>
      </c>
      <c r="H6629" s="134">
        <f>Systematic[[#This Row],[SampleVariableLabel]]+100*Systematic[[#This Row],[State]]</f>
        <v>725010304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725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3P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725010005</v>
      </c>
      <c r="H6630" s="134">
        <f>Systematic[[#This Row],[SampleVariableLabel]]+100*Systematic[[#This Row],[State]]</f>
        <v>725010405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725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4S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725010006</v>
      </c>
      <c r="H6631" s="134">
        <f>Systematic[[#This Row],[SampleVariableLabel]]+100*Systematic[[#This Row],[State]]</f>
        <v>725010506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725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5U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725010001</v>
      </c>
      <c r="H6632" s="134">
        <f>Systematic[[#This Row],[SampleVariableLabel]]+100*Systematic[[#This Row],[State]]</f>
        <v>725010601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725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6Rot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725010002</v>
      </c>
      <c r="H6633" s="134">
        <f>Systematic[[#This Row],[SampleVariableLabel]]+100*Systematic[[#This Row],[State]]</f>
        <v>725010702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726</v>
      </c>
      <c r="B6634" s="1">
        <f>IF(C6634=0,IF(B6633=Protocol!$V$20,1,B6633+1),B6633)</f>
        <v>1</v>
      </c>
      <c r="C6634" s="1">
        <f>IF(C6633+1=Protocol!$V$21,0,C6633+1)</f>
        <v>0</v>
      </c>
      <c r="D6634" s="1">
        <f t="shared" si="223"/>
        <v>3</v>
      </c>
      <c r="E6634" s="1" t="str">
        <f>INDEX(Protocol[Mark],MATCH(C6634,Protocol[Step],0))</f>
        <v>1pfi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726010003</v>
      </c>
      <c r="H6634" s="134">
        <f>Systematic[[#This Row],[SampleVariableLabel]]+100*Systematic[[#This Row],[State]]</f>
        <v>726010003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726</v>
      </c>
      <c r="B6635" s="1">
        <f>IF(C6635=0,IF(B6634=Protocol!$V$20,1,B6634+1),B6634)</f>
        <v>1</v>
      </c>
      <c r="C6635" s="1">
        <f>IF(C6634+1=Protocol!$V$21,0,C6634+1)</f>
        <v>1</v>
      </c>
      <c r="D6635" s="1">
        <f t="shared" si="223"/>
        <v>4</v>
      </c>
      <c r="E6635" s="1" t="str">
        <f>INDEX(Protocol[Mark],MATCH(C6635,Protocol[Step],0))</f>
        <v>1OctM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726010004</v>
      </c>
      <c r="H6635" s="134">
        <f>Systematic[[#This Row],[SampleVariableLabel]]+100*Systematic[[#This Row],[State]]</f>
        <v>726010104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726</v>
      </c>
      <c r="B6636" s="1">
        <f>IF(C6636=0,IF(B6635=Protocol!$V$20,1,B6635+1),B6635)</f>
        <v>1</v>
      </c>
      <c r="C6636" s="1">
        <f>IF(C6635+1=Protocol!$V$21,0,C6635+1)</f>
        <v>2</v>
      </c>
      <c r="D6636" s="1">
        <f t="shared" si="223"/>
        <v>5</v>
      </c>
      <c r="E6636" s="1" t="str">
        <f>INDEX(Protocol[Mark],MATCH(C6636,Protocol[Step],0))</f>
        <v>2D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726010005</v>
      </c>
      <c r="H6636" s="134">
        <f>Systematic[[#This Row],[SampleVariableLabel]]+100*Systematic[[#This Row],[State]]</f>
        <v>726010205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726</v>
      </c>
      <c r="B6637" s="1">
        <f>IF(C6637=0,IF(B6636=Protocol!$V$20,1,B6636+1),B6636)</f>
        <v>1</v>
      </c>
      <c r="C6637" s="1">
        <f>IF(C6636+1=Protocol!$V$21,0,C6636+1)</f>
        <v>3</v>
      </c>
      <c r="D6637" s="1">
        <f t="shared" si="223"/>
        <v>6</v>
      </c>
      <c r="E6637" s="1" t="str">
        <f>INDEX(Protocol[Mark],MATCH(C6637,Protocol[Step],0))</f>
        <v>2c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726010006</v>
      </c>
      <c r="H6637" s="134">
        <f>Systematic[[#This Row],[SampleVariableLabel]]+100*Systematic[[#This Row],[State]]</f>
        <v>726010306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726</v>
      </c>
      <c r="B6638" s="1">
        <f>IF(C6638=0,IF(B6637=Protocol!$V$20,1,B6637+1),B6637)</f>
        <v>1</v>
      </c>
      <c r="C6638" s="1">
        <f>IF(C6637+1=Protocol!$V$21,0,C6637+1)</f>
        <v>4</v>
      </c>
      <c r="D6638" s="1">
        <f t="shared" si="223"/>
        <v>1</v>
      </c>
      <c r="E6638" s="1" t="str">
        <f>INDEX(Protocol[Mark],MATCH(C6638,Protocol[Step],0))</f>
        <v>3P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726010001</v>
      </c>
      <c r="H6638" s="134">
        <f>Systematic[[#This Row],[SampleVariableLabel]]+100*Systematic[[#This Row],[State]]</f>
        <v>726010401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726</v>
      </c>
      <c r="B6639" s="1">
        <f>IF(C6639=0,IF(B6638=Protocol!$V$20,1,B6638+1),B6638)</f>
        <v>1</v>
      </c>
      <c r="C6639" s="1">
        <f>IF(C6638+1=Protocol!$V$21,0,C6638+1)</f>
        <v>5</v>
      </c>
      <c r="D6639" s="1">
        <f t="shared" si="223"/>
        <v>2</v>
      </c>
      <c r="E6639" s="1" t="str">
        <f>INDEX(Protocol[Mark],MATCH(C6639,Protocol[Step],0))</f>
        <v>4S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726010002</v>
      </c>
      <c r="H6639" s="134">
        <f>Systematic[[#This Row],[SampleVariableLabel]]+100*Systematic[[#This Row],[State]]</f>
        <v>726010502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726</v>
      </c>
      <c r="B6640" s="1">
        <f>IF(C6640=0,IF(B6639=Protocol!$V$20,1,B6639+1),B6639)</f>
        <v>1</v>
      </c>
      <c r="C6640" s="1">
        <f>IF(C6639+1=Protocol!$V$21,0,C6639+1)</f>
        <v>6</v>
      </c>
      <c r="D6640" s="1">
        <f t="shared" si="223"/>
        <v>3</v>
      </c>
      <c r="E6640" s="1" t="str">
        <f>INDEX(Protocol[Mark],MATCH(C6640,Protocol[Step],0))</f>
        <v>5U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726010003</v>
      </c>
      <c r="H6640" s="134">
        <f>Systematic[[#This Row],[SampleVariableLabel]]+100*Systematic[[#This Row],[State]]</f>
        <v>726010603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726</v>
      </c>
      <c r="B6641" s="1">
        <f>IF(C6641=0,IF(B6640=Protocol!$V$20,1,B6640+1),B6640)</f>
        <v>1</v>
      </c>
      <c r="C6641" s="1">
        <f>IF(C6640+1=Protocol!$V$21,0,C6640+1)</f>
        <v>7</v>
      </c>
      <c r="D6641" s="1">
        <f t="shared" si="223"/>
        <v>4</v>
      </c>
      <c r="E6641" s="1" t="str">
        <f>INDEX(Protocol[Mark],MATCH(C6641,Protocol[Step],0))</f>
        <v>6Rot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726010004</v>
      </c>
      <c r="H6641" s="134">
        <f>Systematic[[#This Row],[SampleVariableLabel]]+100*Systematic[[#This Row],[State]]</f>
        <v>726010704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727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1pfi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727010005</v>
      </c>
      <c r="H6642" s="134">
        <f>Systematic[[#This Row],[SampleVariableLabel]]+100*Systematic[[#This Row],[State]]</f>
        <v>727010005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727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1OctM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727010006</v>
      </c>
      <c r="H6643" s="134">
        <f>Systematic[[#This Row],[SampleVariableLabel]]+100*Systematic[[#This Row],[State]]</f>
        <v>727010106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727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727010001</v>
      </c>
      <c r="H6644" s="134">
        <f>Systematic[[#This Row],[SampleVariableLabel]]+100*Systematic[[#This Row],[State]]</f>
        <v>727010201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727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2c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727010002</v>
      </c>
      <c r="H6645" s="134">
        <f>Systematic[[#This Row],[SampleVariableLabel]]+100*Systematic[[#This Row],[State]]</f>
        <v>727010302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727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3P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727010003</v>
      </c>
      <c r="H6646" s="134">
        <f>Systematic[[#This Row],[SampleVariableLabel]]+100*Systematic[[#This Row],[State]]</f>
        <v>727010403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727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4S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727010004</v>
      </c>
      <c r="H6647" s="134">
        <f>Systematic[[#This Row],[SampleVariableLabel]]+100*Systematic[[#This Row],[State]]</f>
        <v>727010504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727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5U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727010005</v>
      </c>
      <c r="H6648" s="134">
        <f>Systematic[[#This Row],[SampleVariableLabel]]+100*Systematic[[#This Row],[State]]</f>
        <v>727010605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727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6Rot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727010006</v>
      </c>
      <c r="H6649" s="134">
        <f>Systematic[[#This Row],[SampleVariableLabel]]+100*Systematic[[#This Row],[State]]</f>
        <v>727010706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728</v>
      </c>
      <c r="B6650" s="1">
        <f>IF(C6650=0,IF(B6649=Protocol!$V$20,1,B6649+1),B6649)</f>
        <v>1</v>
      </c>
      <c r="C6650" s="1">
        <f>IF(C6649+1=Protocol!$V$21,0,C6649+1)</f>
        <v>0</v>
      </c>
      <c r="D6650" s="1">
        <f t="shared" si="223"/>
        <v>1</v>
      </c>
      <c r="E6650" s="1" t="str">
        <f>INDEX(Protocol[Mark],MATCH(C6650,Protocol[Step],0))</f>
        <v>1pfi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728010001</v>
      </c>
      <c r="H6650" s="134">
        <f>Systematic[[#This Row],[SampleVariableLabel]]+100*Systematic[[#This Row],[State]]</f>
        <v>728010001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728</v>
      </c>
      <c r="B6651" s="1">
        <f>IF(C6651=0,IF(B6650=Protocol!$V$20,1,B6650+1),B6650)</f>
        <v>1</v>
      </c>
      <c r="C6651" s="1">
        <f>IF(C6650+1=Protocol!$V$21,0,C6650+1)</f>
        <v>1</v>
      </c>
      <c r="D6651" s="1">
        <f t="shared" si="223"/>
        <v>2</v>
      </c>
      <c r="E6651" s="1" t="str">
        <f>INDEX(Protocol[Mark],MATCH(C6651,Protocol[Step],0))</f>
        <v>1OctM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728010002</v>
      </c>
      <c r="H6651" s="134">
        <f>Systematic[[#This Row],[SampleVariableLabel]]+100*Systematic[[#This Row],[State]]</f>
        <v>728010102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728</v>
      </c>
      <c r="B6652" s="1">
        <f>IF(C6652=0,IF(B6651=Protocol!$V$20,1,B6651+1),B6651)</f>
        <v>1</v>
      </c>
      <c r="C6652" s="1">
        <f>IF(C6651+1=Protocol!$V$21,0,C6651+1)</f>
        <v>2</v>
      </c>
      <c r="D6652" s="1">
        <f t="shared" si="223"/>
        <v>3</v>
      </c>
      <c r="E6652" s="1" t="str">
        <f>INDEX(Protocol[Mark],MATCH(C6652,Protocol[Step],0))</f>
        <v>2D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728010003</v>
      </c>
      <c r="H6652" s="134">
        <f>Systematic[[#This Row],[SampleVariableLabel]]+100*Systematic[[#This Row],[State]]</f>
        <v>728010203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728</v>
      </c>
      <c r="B6653" s="1">
        <f>IF(C6653=0,IF(B6652=Protocol!$V$20,1,B6652+1),B6652)</f>
        <v>1</v>
      </c>
      <c r="C6653" s="1">
        <f>IF(C6652+1=Protocol!$V$21,0,C6652+1)</f>
        <v>3</v>
      </c>
      <c r="D6653" s="1">
        <f t="shared" si="223"/>
        <v>4</v>
      </c>
      <c r="E6653" s="1" t="str">
        <f>INDEX(Protocol[Mark],MATCH(C6653,Protocol[Step],0))</f>
        <v>2c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728010004</v>
      </c>
      <c r="H6653" s="134">
        <f>Systematic[[#This Row],[SampleVariableLabel]]+100*Systematic[[#This Row],[State]]</f>
        <v>728010304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728</v>
      </c>
      <c r="B6654" s="1">
        <f>IF(C6654=0,IF(B6653=Protocol!$V$20,1,B6653+1),B6653)</f>
        <v>1</v>
      </c>
      <c r="C6654" s="1">
        <f>IF(C6653+1=Protocol!$V$21,0,C6653+1)</f>
        <v>4</v>
      </c>
      <c r="D6654" s="1">
        <f t="shared" si="223"/>
        <v>5</v>
      </c>
      <c r="E6654" s="1" t="str">
        <f>INDEX(Protocol[Mark],MATCH(C6654,Protocol[Step],0))</f>
        <v>3P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728010005</v>
      </c>
      <c r="H6654" s="134">
        <f>Systematic[[#This Row],[SampleVariableLabel]]+100*Systematic[[#This Row],[State]]</f>
        <v>728010405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728</v>
      </c>
      <c r="B6655" s="1">
        <f>IF(C6655=0,IF(B6654=Protocol!$V$20,1,B6654+1),B6654)</f>
        <v>1</v>
      </c>
      <c r="C6655" s="1">
        <f>IF(C6654+1=Protocol!$V$21,0,C6654+1)</f>
        <v>5</v>
      </c>
      <c r="D6655" s="1">
        <f t="shared" si="223"/>
        <v>6</v>
      </c>
      <c r="E6655" s="1" t="str">
        <f>INDEX(Protocol[Mark],MATCH(C6655,Protocol[Step],0))</f>
        <v>4S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728010006</v>
      </c>
      <c r="H6655" s="134">
        <f>Systematic[[#This Row],[SampleVariableLabel]]+100*Systematic[[#This Row],[State]]</f>
        <v>728010506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728</v>
      </c>
      <c r="B6656" s="1">
        <f>IF(C6656=0,IF(B6655=Protocol!$V$20,1,B6655+1),B6655)</f>
        <v>1</v>
      </c>
      <c r="C6656" s="1">
        <f>IF(C6655+1=Protocol!$V$21,0,C6655+1)</f>
        <v>6</v>
      </c>
      <c r="D6656" s="1">
        <f t="shared" si="223"/>
        <v>1</v>
      </c>
      <c r="E6656" s="1" t="str">
        <f>INDEX(Protocol[Mark],MATCH(C6656,Protocol[Step],0))</f>
        <v>5U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728010001</v>
      </c>
      <c r="H6656" s="134">
        <f>Systematic[[#This Row],[SampleVariableLabel]]+100*Systematic[[#This Row],[State]]</f>
        <v>728010601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728</v>
      </c>
      <c r="B6657" s="1">
        <f>IF(C6657=0,IF(B6656=Protocol!$V$20,1,B6656+1),B6656)</f>
        <v>1</v>
      </c>
      <c r="C6657" s="1">
        <f>IF(C6656+1=Protocol!$V$21,0,C6656+1)</f>
        <v>7</v>
      </c>
      <c r="D6657" s="1">
        <f t="shared" si="223"/>
        <v>2</v>
      </c>
      <c r="E6657" s="1" t="str">
        <f>INDEX(Protocol[Mark],MATCH(C6657,Protocol[Step],0))</f>
        <v>6Rot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728010002</v>
      </c>
      <c r="H6657" s="134">
        <f>Systematic[[#This Row],[SampleVariableLabel]]+100*Systematic[[#This Row],[State]]</f>
        <v>728010702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729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729010003</v>
      </c>
      <c r="H6658" s="134">
        <f>Systematic[[#This Row],[SampleVariableLabel]]+100*Systematic[[#This Row],[State]]</f>
        <v>729010003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729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1OctM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729010004</v>
      </c>
      <c r="H6659" s="134">
        <f>Systematic[[#This Row],[SampleVariableLabel]]+100*Systematic[[#This Row],[State]]</f>
        <v>729010104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729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729010005</v>
      </c>
      <c r="H6660" s="134">
        <f>Systematic[[#This Row],[SampleVariableLabel]]+100*Systematic[[#This Row],[State]]</f>
        <v>729010205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729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729010006</v>
      </c>
      <c r="H6661" s="134">
        <f>Systematic[[#This Row],[SampleVariableLabel]]+100*Systematic[[#This Row],[State]]</f>
        <v>729010306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729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3P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729010001</v>
      </c>
      <c r="H6662" s="134">
        <f>Systematic[[#This Row],[SampleVariableLabel]]+100*Systematic[[#This Row],[State]]</f>
        <v>729010401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729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4S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729010002</v>
      </c>
      <c r="H6663" s="134">
        <f>Systematic[[#This Row],[SampleVariableLabel]]+100*Systematic[[#This Row],[State]]</f>
        <v>729010502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729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729010003</v>
      </c>
      <c r="H6664" s="134">
        <f>Systematic[[#This Row],[SampleVariableLabel]]+100*Systematic[[#This Row],[State]]</f>
        <v>729010603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729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729010004</v>
      </c>
      <c r="H6665" s="134">
        <f>Systematic[[#This Row],[SampleVariableLabel]]+100*Systematic[[#This Row],[State]]</f>
        <v>729010704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730</v>
      </c>
      <c r="B6666" s="1">
        <f>IF(C6666=0,IF(B6665=Protocol!$V$20,1,B6665+1),B6665)</f>
        <v>1</v>
      </c>
      <c r="C6666" s="1">
        <f>IF(C6665+1=Protocol!$V$21,0,C6665+1)</f>
        <v>0</v>
      </c>
      <c r="D6666" s="1">
        <f t="shared" si="225"/>
        <v>5</v>
      </c>
      <c r="E6666" s="1" t="str">
        <f>INDEX(Protocol[Mark],MATCH(C6666,Protocol[Step],0))</f>
        <v>1pfi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730010005</v>
      </c>
      <c r="H6666" s="134">
        <f>Systematic[[#This Row],[SampleVariableLabel]]+100*Systematic[[#This Row],[State]]</f>
        <v>730010005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730</v>
      </c>
      <c r="B6667" s="1">
        <f>IF(C6667=0,IF(B6666=Protocol!$V$20,1,B6666+1),B6666)</f>
        <v>1</v>
      </c>
      <c r="C6667" s="1">
        <f>IF(C6666+1=Protocol!$V$21,0,C6666+1)</f>
        <v>1</v>
      </c>
      <c r="D6667" s="1">
        <f t="shared" si="225"/>
        <v>6</v>
      </c>
      <c r="E6667" s="1" t="str">
        <f>INDEX(Protocol[Mark],MATCH(C6667,Protocol[Step],0))</f>
        <v>1OctM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730010006</v>
      </c>
      <c r="H6667" s="134">
        <f>Systematic[[#This Row],[SampleVariableLabel]]+100*Systematic[[#This Row],[State]]</f>
        <v>730010106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730</v>
      </c>
      <c r="B6668" s="1">
        <f>IF(C6668=0,IF(B6667=Protocol!$V$20,1,B6667+1),B6667)</f>
        <v>1</v>
      </c>
      <c r="C6668" s="1">
        <f>IF(C6667+1=Protocol!$V$21,0,C6667+1)</f>
        <v>2</v>
      </c>
      <c r="D6668" s="1">
        <f t="shared" si="225"/>
        <v>1</v>
      </c>
      <c r="E6668" s="1" t="str">
        <f>INDEX(Protocol[Mark],MATCH(C6668,Protocol[Step],0))</f>
        <v>2D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730010001</v>
      </c>
      <c r="H6668" s="134">
        <f>Systematic[[#This Row],[SampleVariableLabel]]+100*Systematic[[#This Row],[State]]</f>
        <v>730010201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730</v>
      </c>
      <c r="B6669" s="1">
        <f>IF(C6669=0,IF(B6668=Protocol!$V$20,1,B6668+1),B6668)</f>
        <v>1</v>
      </c>
      <c r="C6669" s="1">
        <f>IF(C6668+1=Protocol!$V$21,0,C6668+1)</f>
        <v>3</v>
      </c>
      <c r="D6669" s="1">
        <f t="shared" si="225"/>
        <v>2</v>
      </c>
      <c r="E6669" s="1" t="str">
        <f>INDEX(Protocol[Mark],MATCH(C6669,Protocol[Step],0))</f>
        <v>2c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730010002</v>
      </c>
      <c r="H6669" s="134">
        <f>Systematic[[#This Row],[SampleVariableLabel]]+100*Systematic[[#This Row],[State]]</f>
        <v>730010302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730</v>
      </c>
      <c r="B6670" s="1">
        <f>IF(C6670=0,IF(B6669=Protocol!$V$20,1,B6669+1),B6669)</f>
        <v>1</v>
      </c>
      <c r="C6670" s="1">
        <f>IF(C6669+1=Protocol!$V$21,0,C6669+1)</f>
        <v>4</v>
      </c>
      <c r="D6670" s="1">
        <f t="shared" si="225"/>
        <v>3</v>
      </c>
      <c r="E6670" s="1" t="str">
        <f>INDEX(Protocol[Mark],MATCH(C6670,Protocol[Step],0))</f>
        <v>3P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730010003</v>
      </c>
      <c r="H6670" s="134">
        <f>Systematic[[#This Row],[SampleVariableLabel]]+100*Systematic[[#This Row],[State]]</f>
        <v>730010403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730</v>
      </c>
      <c r="B6671" s="1">
        <f>IF(C6671=0,IF(B6670=Protocol!$V$20,1,B6670+1),B6670)</f>
        <v>1</v>
      </c>
      <c r="C6671" s="1">
        <f>IF(C6670+1=Protocol!$V$21,0,C6670+1)</f>
        <v>5</v>
      </c>
      <c r="D6671" s="1">
        <f t="shared" si="225"/>
        <v>4</v>
      </c>
      <c r="E6671" s="1" t="str">
        <f>INDEX(Protocol[Mark],MATCH(C6671,Protocol[Step],0))</f>
        <v>4S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730010004</v>
      </c>
      <c r="H6671" s="134">
        <f>Systematic[[#This Row],[SampleVariableLabel]]+100*Systematic[[#This Row],[State]]</f>
        <v>730010504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730</v>
      </c>
      <c r="B6672" s="1">
        <f>IF(C6672=0,IF(B6671=Protocol!$V$20,1,B6671+1),B6671)</f>
        <v>1</v>
      </c>
      <c r="C6672" s="1">
        <f>IF(C6671+1=Protocol!$V$21,0,C6671+1)</f>
        <v>6</v>
      </c>
      <c r="D6672" s="1">
        <f t="shared" si="225"/>
        <v>5</v>
      </c>
      <c r="E6672" s="1" t="str">
        <f>INDEX(Protocol[Mark],MATCH(C6672,Protocol[Step],0))</f>
        <v>5U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730010005</v>
      </c>
      <c r="H6672" s="134">
        <f>Systematic[[#This Row],[SampleVariableLabel]]+100*Systematic[[#This Row],[State]]</f>
        <v>730010605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730</v>
      </c>
      <c r="B6673" s="1">
        <f>IF(C6673=0,IF(B6672=Protocol!$V$20,1,B6672+1),B6672)</f>
        <v>1</v>
      </c>
      <c r="C6673" s="1">
        <f>IF(C6672+1=Protocol!$V$21,0,C6672+1)</f>
        <v>7</v>
      </c>
      <c r="D6673" s="1">
        <f t="shared" si="225"/>
        <v>6</v>
      </c>
      <c r="E6673" s="1" t="str">
        <f>INDEX(Protocol[Mark],MATCH(C6673,Protocol[Step],0))</f>
        <v>6Rot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730010006</v>
      </c>
      <c r="H6673" s="134">
        <f>Systematic[[#This Row],[SampleVariableLabel]]+100*Systematic[[#This Row],[State]]</f>
        <v>730010706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731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1pfi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731010001</v>
      </c>
      <c r="H6674" s="134">
        <f>Systematic[[#This Row],[SampleVariableLabel]]+100*Systematic[[#This Row],[State]]</f>
        <v>731010001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731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1OctM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731010002</v>
      </c>
      <c r="H6675" s="134">
        <f>Systematic[[#This Row],[SampleVariableLabel]]+100*Systematic[[#This Row],[State]]</f>
        <v>731010102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731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2D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731010003</v>
      </c>
      <c r="H6676" s="134">
        <f>Systematic[[#This Row],[SampleVariableLabel]]+100*Systematic[[#This Row],[State]]</f>
        <v>731010203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731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2c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731010004</v>
      </c>
      <c r="H6677" s="134">
        <f>Systematic[[#This Row],[SampleVariableLabel]]+100*Systematic[[#This Row],[State]]</f>
        <v>731010304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731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3P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731010005</v>
      </c>
      <c r="H6678" s="134">
        <f>Systematic[[#This Row],[SampleVariableLabel]]+100*Systematic[[#This Row],[State]]</f>
        <v>731010405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731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4S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731010006</v>
      </c>
      <c r="H6679" s="134">
        <f>Systematic[[#This Row],[SampleVariableLabel]]+100*Systematic[[#This Row],[State]]</f>
        <v>731010506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731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5U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731010001</v>
      </c>
      <c r="H6680" s="134">
        <f>Systematic[[#This Row],[SampleVariableLabel]]+100*Systematic[[#This Row],[State]]</f>
        <v>731010601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731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6Rot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731010002</v>
      </c>
      <c r="H6681" s="134">
        <f>Systematic[[#This Row],[SampleVariableLabel]]+100*Systematic[[#This Row],[State]]</f>
        <v>731010702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732</v>
      </c>
      <c r="B6682" s="1">
        <f>IF(C6682=0,IF(B6681=Protocol!$V$20,1,B6681+1),B6681)</f>
        <v>1</v>
      </c>
      <c r="C6682" s="1">
        <f>IF(C6681+1=Protocol!$V$21,0,C6681+1)</f>
        <v>0</v>
      </c>
      <c r="D6682" s="1">
        <f t="shared" si="225"/>
        <v>3</v>
      </c>
      <c r="E6682" s="1" t="str">
        <f>INDEX(Protocol[Mark],MATCH(C6682,Protocol[Step],0))</f>
        <v>1pfi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732010003</v>
      </c>
      <c r="H6682" s="134">
        <f>Systematic[[#This Row],[SampleVariableLabel]]+100*Systematic[[#This Row],[State]]</f>
        <v>732010003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732</v>
      </c>
      <c r="B6683" s="1">
        <f>IF(C6683=0,IF(B6682=Protocol!$V$20,1,B6682+1),B6682)</f>
        <v>1</v>
      </c>
      <c r="C6683" s="1">
        <f>IF(C6682+1=Protocol!$V$21,0,C6682+1)</f>
        <v>1</v>
      </c>
      <c r="D6683" s="1">
        <f t="shared" si="225"/>
        <v>4</v>
      </c>
      <c r="E6683" s="1" t="str">
        <f>INDEX(Protocol[Mark],MATCH(C6683,Protocol[Step],0))</f>
        <v>1OctM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732010004</v>
      </c>
      <c r="H6683" s="134">
        <f>Systematic[[#This Row],[SampleVariableLabel]]+100*Systematic[[#This Row],[State]]</f>
        <v>732010104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732</v>
      </c>
      <c r="B6684" s="1">
        <f>IF(C6684=0,IF(B6683=Protocol!$V$20,1,B6683+1),B6683)</f>
        <v>1</v>
      </c>
      <c r="C6684" s="1">
        <f>IF(C6683+1=Protocol!$V$21,0,C6683+1)</f>
        <v>2</v>
      </c>
      <c r="D6684" s="1">
        <f t="shared" si="225"/>
        <v>5</v>
      </c>
      <c r="E6684" s="1" t="str">
        <f>INDEX(Protocol[Mark],MATCH(C6684,Protocol[Step],0))</f>
        <v>2D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732010005</v>
      </c>
      <c r="H6684" s="134">
        <f>Systematic[[#This Row],[SampleVariableLabel]]+100*Systematic[[#This Row],[State]]</f>
        <v>732010205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732</v>
      </c>
      <c r="B6685" s="1">
        <f>IF(C6685=0,IF(B6684=Protocol!$V$20,1,B6684+1),B6684)</f>
        <v>1</v>
      </c>
      <c r="C6685" s="1">
        <f>IF(C6684+1=Protocol!$V$21,0,C6684+1)</f>
        <v>3</v>
      </c>
      <c r="D6685" s="1">
        <f t="shared" si="225"/>
        <v>6</v>
      </c>
      <c r="E6685" s="1" t="str">
        <f>INDEX(Protocol[Mark],MATCH(C6685,Protocol[Step],0))</f>
        <v>2c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732010006</v>
      </c>
      <c r="H6685" s="134">
        <f>Systematic[[#This Row],[SampleVariableLabel]]+100*Systematic[[#This Row],[State]]</f>
        <v>732010306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732</v>
      </c>
      <c r="B6686" s="1">
        <f>IF(C6686=0,IF(B6685=Protocol!$V$20,1,B6685+1),B6685)</f>
        <v>1</v>
      </c>
      <c r="C6686" s="1">
        <f>IF(C6685+1=Protocol!$V$21,0,C6685+1)</f>
        <v>4</v>
      </c>
      <c r="D6686" s="1">
        <f t="shared" si="225"/>
        <v>1</v>
      </c>
      <c r="E6686" s="1" t="str">
        <f>INDEX(Protocol[Mark],MATCH(C6686,Protocol[Step],0))</f>
        <v>3P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732010001</v>
      </c>
      <c r="H6686" s="134">
        <f>Systematic[[#This Row],[SampleVariableLabel]]+100*Systematic[[#This Row],[State]]</f>
        <v>732010401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732</v>
      </c>
      <c r="B6687" s="1">
        <f>IF(C6687=0,IF(B6686=Protocol!$V$20,1,B6686+1),B6686)</f>
        <v>1</v>
      </c>
      <c r="C6687" s="1">
        <f>IF(C6686+1=Protocol!$V$21,0,C6686+1)</f>
        <v>5</v>
      </c>
      <c r="D6687" s="1">
        <f t="shared" si="225"/>
        <v>2</v>
      </c>
      <c r="E6687" s="1" t="str">
        <f>INDEX(Protocol[Mark],MATCH(C6687,Protocol[Step],0))</f>
        <v>4S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732010002</v>
      </c>
      <c r="H6687" s="134">
        <f>Systematic[[#This Row],[SampleVariableLabel]]+100*Systematic[[#This Row],[State]]</f>
        <v>732010502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732</v>
      </c>
      <c r="B6688" s="1">
        <f>IF(C6688=0,IF(B6687=Protocol!$V$20,1,B6687+1),B6687)</f>
        <v>1</v>
      </c>
      <c r="C6688" s="1">
        <f>IF(C6687+1=Protocol!$V$21,0,C6687+1)</f>
        <v>6</v>
      </c>
      <c r="D6688" s="1">
        <f t="shared" si="225"/>
        <v>3</v>
      </c>
      <c r="E6688" s="1" t="str">
        <f>INDEX(Protocol[Mark],MATCH(C6688,Protocol[Step],0))</f>
        <v>5U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732010003</v>
      </c>
      <c r="H6688" s="134">
        <f>Systematic[[#This Row],[SampleVariableLabel]]+100*Systematic[[#This Row],[State]]</f>
        <v>732010603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732</v>
      </c>
      <c r="B6689" s="1">
        <f>IF(C6689=0,IF(B6688=Protocol!$V$20,1,B6688+1),B6688)</f>
        <v>1</v>
      </c>
      <c r="C6689" s="1">
        <f>IF(C6688+1=Protocol!$V$21,0,C6688+1)</f>
        <v>7</v>
      </c>
      <c r="D6689" s="1">
        <f t="shared" si="225"/>
        <v>4</v>
      </c>
      <c r="E6689" s="1" t="str">
        <f>INDEX(Protocol[Mark],MATCH(C6689,Protocol[Step],0))</f>
        <v>6Rot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732010004</v>
      </c>
      <c r="H6689" s="134">
        <f>Systematic[[#This Row],[SampleVariableLabel]]+100*Systematic[[#This Row],[State]]</f>
        <v>732010704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733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1pfi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733010005</v>
      </c>
      <c r="H6690" s="134">
        <f>Systematic[[#This Row],[SampleVariableLabel]]+100*Systematic[[#This Row],[State]]</f>
        <v>733010005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733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1OctM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733010006</v>
      </c>
      <c r="H6691" s="134">
        <f>Systematic[[#This Row],[SampleVariableLabel]]+100*Systematic[[#This Row],[State]]</f>
        <v>733010106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733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2D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733010001</v>
      </c>
      <c r="H6692" s="134">
        <f>Systematic[[#This Row],[SampleVariableLabel]]+100*Systematic[[#This Row],[State]]</f>
        <v>733010201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733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2c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733010002</v>
      </c>
      <c r="H6693" s="134">
        <f>Systematic[[#This Row],[SampleVariableLabel]]+100*Systematic[[#This Row],[State]]</f>
        <v>733010302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733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3P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733010003</v>
      </c>
      <c r="H6694" s="134">
        <f>Systematic[[#This Row],[SampleVariableLabel]]+100*Systematic[[#This Row],[State]]</f>
        <v>733010403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733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4S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733010004</v>
      </c>
      <c r="H6695" s="134">
        <f>Systematic[[#This Row],[SampleVariableLabel]]+100*Systematic[[#This Row],[State]]</f>
        <v>733010504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733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5U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733010005</v>
      </c>
      <c r="H6696" s="134">
        <f>Systematic[[#This Row],[SampleVariableLabel]]+100*Systematic[[#This Row],[State]]</f>
        <v>733010605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733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6Rot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733010006</v>
      </c>
      <c r="H6697" s="134">
        <f>Systematic[[#This Row],[SampleVariableLabel]]+100*Systematic[[#This Row],[State]]</f>
        <v>733010706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734</v>
      </c>
      <c r="B6698" s="1">
        <f>IF(C6698=0,IF(B6697=Protocol!$V$20,1,B6697+1),B6697)</f>
        <v>1</v>
      </c>
      <c r="C6698" s="1">
        <f>IF(C6697+1=Protocol!$V$21,0,C6697+1)</f>
        <v>0</v>
      </c>
      <c r="D6698" s="1">
        <f t="shared" si="225"/>
        <v>1</v>
      </c>
      <c r="E6698" s="1" t="str">
        <f>INDEX(Protocol[Mark],MATCH(C6698,Protocol[Step],0))</f>
        <v>1pfi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734010001</v>
      </c>
      <c r="H6698" s="134">
        <f>Systematic[[#This Row],[SampleVariableLabel]]+100*Systematic[[#This Row],[State]]</f>
        <v>734010001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734</v>
      </c>
      <c r="B6699" s="1">
        <f>IF(C6699=0,IF(B6698=Protocol!$V$20,1,B6698+1),B6698)</f>
        <v>1</v>
      </c>
      <c r="C6699" s="1">
        <f>IF(C6698+1=Protocol!$V$21,0,C6698+1)</f>
        <v>1</v>
      </c>
      <c r="D6699" s="1">
        <f t="shared" si="225"/>
        <v>2</v>
      </c>
      <c r="E6699" s="1" t="str">
        <f>INDEX(Protocol[Mark],MATCH(C6699,Protocol[Step],0))</f>
        <v>1OctM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734010002</v>
      </c>
      <c r="H6699" s="134">
        <f>Systematic[[#This Row],[SampleVariableLabel]]+100*Systematic[[#This Row],[State]]</f>
        <v>734010102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734</v>
      </c>
      <c r="B6700" s="1">
        <f>IF(C6700=0,IF(B6699=Protocol!$V$20,1,B6699+1),B6699)</f>
        <v>1</v>
      </c>
      <c r="C6700" s="1">
        <f>IF(C6699+1=Protocol!$V$21,0,C6699+1)</f>
        <v>2</v>
      </c>
      <c r="D6700" s="1">
        <f t="shared" si="225"/>
        <v>3</v>
      </c>
      <c r="E6700" s="1" t="str">
        <f>INDEX(Protocol[Mark],MATCH(C6700,Protocol[Step],0))</f>
        <v>2D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734010003</v>
      </c>
      <c r="H6700" s="134">
        <f>Systematic[[#This Row],[SampleVariableLabel]]+100*Systematic[[#This Row],[State]]</f>
        <v>734010203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734</v>
      </c>
      <c r="B6701" s="1">
        <f>IF(C6701=0,IF(B6700=Protocol!$V$20,1,B6700+1),B6700)</f>
        <v>1</v>
      </c>
      <c r="C6701" s="1">
        <f>IF(C6700+1=Protocol!$V$21,0,C6700+1)</f>
        <v>3</v>
      </c>
      <c r="D6701" s="1">
        <f t="shared" si="225"/>
        <v>4</v>
      </c>
      <c r="E6701" s="1" t="str">
        <f>INDEX(Protocol[Mark],MATCH(C6701,Protocol[Step],0))</f>
        <v>2c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734010004</v>
      </c>
      <c r="H6701" s="134">
        <f>Systematic[[#This Row],[SampleVariableLabel]]+100*Systematic[[#This Row],[State]]</f>
        <v>734010304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734</v>
      </c>
      <c r="B6702" s="1">
        <f>IF(C6702=0,IF(B6701=Protocol!$V$20,1,B6701+1),B6701)</f>
        <v>1</v>
      </c>
      <c r="C6702" s="1">
        <f>IF(C6701+1=Protocol!$V$21,0,C6701+1)</f>
        <v>4</v>
      </c>
      <c r="D6702" s="1">
        <f t="shared" si="225"/>
        <v>5</v>
      </c>
      <c r="E6702" s="1" t="str">
        <f>INDEX(Protocol[Mark],MATCH(C6702,Protocol[Step],0))</f>
        <v>3P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734010005</v>
      </c>
      <c r="H6702" s="134">
        <f>Systematic[[#This Row],[SampleVariableLabel]]+100*Systematic[[#This Row],[State]]</f>
        <v>734010405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734</v>
      </c>
      <c r="B6703" s="1">
        <f>IF(C6703=0,IF(B6702=Protocol!$V$20,1,B6702+1),B6702)</f>
        <v>1</v>
      </c>
      <c r="C6703" s="1">
        <f>IF(C6702+1=Protocol!$V$21,0,C6702+1)</f>
        <v>5</v>
      </c>
      <c r="D6703" s="1">
        <f t="shared" si="225"/>
        <v>6</v>
      </c>
      <c r="E6703" s="1" t="str">
        <f>INDEX(Protocol[Mark],MATCH(C6703,Protocol[Step],0))</f>
        <v>4S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734010006</v>
      </c>
      <c r="H6703" s="134">
        <f>Systematic[[#This Row],[SampleVariableLabel]]+100*Systematic[[#This Row],[State]]</f>
        <v>734010506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734</v>
      </c>
      <c r="B6704" s="1">
        <f>IF(C6704=0,IF(B6703=Protocol!$V$20,1,B6703+1),B6703)</f>
        <v>1</v>
      </c>
      <c r="C6704" s="1">
        <f>IF(C6703+1=Protocol!$V$21,0,C6703+1)</f>
        <v>6</v>
      </c>
      <c r="D6704" s="1">
        <f t="shared" si="225"/>
        <v>1</v>
      </c>
      <c r="E6704" s="1" t="str">
        <f>INDEX(Protocol[Mark],MATCH(C6704,Protocol[Step],0))</f>
        <v>5U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734010001</v>
      </c>
      <c r="H6704" s="134">
        <f>Systematic[[#This Row],[SampleVariableLabel]]+100*Systematic[[#This Row],[State]]</f>
        <v>734010601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734</v>
      </c>
      <c r="B6705" s="1">
        <f>IF(C6705=0,IF(B6704=Protocol!$V$20,1,B6704+1),B6704)</f>
        <v>1</v>
      </c>
      <c r="C6705" s="1">
        <f>IF(C6704+1=Protocol!$V$21,0,C6704+1)</f>
        <v>7</v>
      </c>
      <c r="D6705" s="1">
        <f t="shared" si="225"/>
        <v>2</v>
      </c>
      <c r="E6705" s="1" t="str">
        <f>INDEX(Protocol[Mark],MATCH(C6705,Protocol[Step],0))</f>
        <v>6Rot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734010002</v>
      </c>
      <c r="H6705" s="134">
        <f>Systematic[[#This Row],[SampleVariableLabel]]+100*Systematic[[#This Row],[State]]</f>
        <v>734010702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735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1pfi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735010003</v>
      </c>
      <c r="H6706" s="134">
        <f>Systematic[[#This Row],[SampleVariableLabel]]+100*Systematic[[#This Row],[State]]</f>
        <v>735010003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735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1OctM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735010004</v>
      </c>
      <c r="H6707" s="134">
        <f>Systematic[[#This Row],[SampleVariableLabel]]+100*Systematic[[#This Row],[State]]</f>
        <v>735010104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735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2D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735010005</v>
      </c>
      <c r="H6708" s="134">
        <f>Systematic[[#This Row],[SampleVariableLabel]]+100*Systematic[[#This Row],[State]]</f>
        <v>735010205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735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2c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735010006</v>
      </c>
      <c r="H6709" s="134">
        <f>Systematic[[#This Row],[SampleVariableLabel]]+100*Systematic[[#This Row],[State]]</f>
        <v>735010306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735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3P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735010001</v>
      </c>
      <c r="H6710" s="134">
        <f>Systematic[[#This Row],[SampleVariableLabel]]+100*Systematic[[#This Row],[State]]</f>
        <v>735010401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735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4S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735010002</v>
      </c>
      <c r="H6711" s="134">
        <f>Systematic[[#This Row],[SampleVariableLabel]]+100*Systematic[[#This Row],[State]]</f>
        <v>735010502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735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5U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735010003</v>
      </c>
      <c r="H6712" s="134">
        <f>Systematic[[#This Row],[SampleVariableLabel]]+100*Systematic[[#This Row],[State]]</f>
        <v>735010603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735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6Rot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735010004</v>
      </c>
      <c r="H6713" s="134">
        <f>Systematic[[#This Row],[SampleVariableLabel]]+100*Systematic[[#This Row],[State]]</f>
        <v>735010704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736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736010005</v>
      </c>
      <c r="H6714" s="134">
        <f>Systematic[[#This Row],[SampleVariableLabel]]+100*Systematic[[#This Row],[State]]</f>
        <v>736010005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736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1OctM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736010006</v>
      </c>
      <c r="H6715" s="134">
        <f>Systematic[[#This Row],[SampleVariableLabel]]+100*Systematic[[#This Row],[State]]</f>
        <v>736010106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736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2D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736010001</v>
      </c>
      <c r="H6716" s="134">
        <f>Systematic[[#This Row],[SampleVariableLabel]]+100*Systematic[[#This Row],[State]]</f>
        <v>736010201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736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2c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736010002</v>
      </c>
      <c r="H6717" s="134">
        <f>Systematic[[#This Row],[SampleVariableLabel]]+100*Systematic[[#This Row],[State]]</f>
        <v>736010302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736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3P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736010003</v>
      </c>
      <c r="H6718" s="134">
        <f>Systematic[[#This Row],[SampleVariableLabel]]+100*Systematic[[#This Row],[State]]</f>
        <v>736010403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736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4S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736010004</v>
      </c>
      <c r="H6719" s="134">
        <f>Systematic[[#This Row],[SampleVariableLabel]]+100*Systematic[[#This Row],[State]]</f>
        <v>736010504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736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5U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736010005</v>
      </c>
      <c r="H6720" s="134">
        <f>Systematic[[#This Row],[SampleVariableLabel]]+100*Systematic[[#This Row],[State]]</f>
        <v>736010605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736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6Rot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736010006</v>
      </c>
      <c r="H6721" s="134">
        <f>Systematic[[#This Row],[SampleVariableLabel]]+100*Systematic[[#This Row],[State]]</f>
        <v>736010706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737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1pfi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737010001</v>
      </c>
      <c r="H6722" s="134">
        <f>Systematic[[#This Row],[SampleVariableLabel]]+100*Systematic[[#This Row],[State]]</f>
        <v>737010001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737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1OctM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737010002</v>
      </c>
      <c r="H6723" s="134">
        <f>Systematic[[#This Row],[SampleVariableLabel]]+100*Systematic[[#This Row],[State]]</f>
        <v>737010102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737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2D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737010003</v>
      </c>
      <c r="H6724" s="134">
        <f>Systematic[[#This Row],[SampleVariableLabel]]+100*Systematic[[#This Row],[State]]</f>
        <v>737010203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737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2c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737010004</v>
      </c>
      <c r="H6725" s="134">
        <f>Systematic[[#This Row],[SampleVariableLabel]]+100*Systematic[[#This Row],[State]]</f>
        <v>737010304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737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3P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737010005</v>
      </c>
      <c r="H6726" s="134">
        <f>Systematic[[#This Row],[SampleVariableLabel]]+100*Systematic[[#This Row],[State]]</f>
        <v>737010405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737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4S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737010006</v>
      </c>
      <c r="H6727" s="134">
        <f>Systematic[[#This Row],[SampleVariableLabel]]+100*Systematic[[#This Row],[State]]</f>
        <v>737010506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737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5U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737010001</v>
      </c>
      <c r="H6728" s="134">
        <f>Systematic[[#This Row],[SampleVariableLabel]]+100*Systematic[[#This Row],[State]]</f>
        <v>737010601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737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6Rot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737010002</v>
      </c>
      <c r="H6729" s="134">
        <f>Systematic[[#This Row],[SampleVariableLabel]]+100*Systematic[[#This Row],[State]]</f>
        <v>737010702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738</v>
      </c>
      <c r="B6730" s="1">
        <f>IF(C6730=0,IF(B6729=Protocol!$V$20,1,B6729+1),B6729)</f>
        <v>1</v>
      </c>
      <c r="C6730" s="1">
        <f>IF(C6729+1=Protocol!$V$21,0,C6729+1)</f>
        <v>0</v>
      </c>
      <c r="D6730" s="1">
        <f t="shared" si="227"/>
        <v>3</v>
      </c>
      <c r="E6730" s="1" t="str">
        <f>INDEX(Protocol[Mark],MATCH(C6730,Protocol[Step],0))</f>
        <v>1pfi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738010003</v>
      </c>
      <c r="H6730" s="134">
        <f>Systematic[[#This Row],[SampleVariableLabel]]+100*Systematic[[#This Row],[State]]</f>
        <v>738010003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738</v>
      </c>
      <c r="B6731" s="1">
        <f>IF(C6731=0,IF(B6730=Protocol!$V$20,1,B6730+1),B6730)</f>
        <v>1</v>
      </c>
      <c r="C6731" s="1">
        <f>IF(C6730+1=Protocol!$V$21,0,C6730+1)</f>
        <v>1</v>
      </c>
      <c r="D6731" s="1">
        <f t="shared" si="227"/>
        <v>4</v>
      </c>
      <c r="E6731" s="1" t="str">
        <f>INDEX(Protocol[Mark],MATCH(C6731,Protocol[Step],0))</f>
        <v>1OctM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738010004</v>
      </c>
      <c r="H6731" s="134">
        <f>Systematic[[#This Row],[SampleVariableLabel]]+100*Systematic[[#This Row],[State]]</f>
        <v>738010104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738</v>
      </c>
      <c r="B6732" s="1">
        <f>IF(C6732=0,IF(B6731=Protocol!$V$20,1,B6731+1),B6731)</f>
        <v>1</v>
      </c>
      <c r="C6732" s="1">
        <f>IF(C6731+1=Protocol!$V$21,0,C6731+1)</f>
        <v>2</v>
      </c>
      <c r="D6732" s="1">
        <f t="shared" si="22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738010005</v>
      </c>
      <c r="H6732" s="134">
        <f>Systematic[[#This Row],[SampleVariableLabel]]+100*Systematic[[#This Row],[State]]</f>
        <v>738010205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738</v>
      </c>
      <c r="B6733" s="1">
        <f>IF(C6733=0,IF(B6732=Protocol!$V$20,1,B6732+1),B6732)</f>
        <v>1</v>
      </c>
      <c r="C6733" s="1">
        <f>IF(C6732+1=Protocol!$V$21,0,C6732+1)</f>
        <v>3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738010006</v>
      </c>
      <c r="H6733" s="134">
        <f>Systematic[[#This Row],[SampleVariableLabel]]+100*Systematic[[#This Row],[State]]</f>
        <v>738010306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738</v>
      </c>
      <c r="B6734" s="1">
        <f>IF(C6734=0,IF(B6733=Protocol!$V$20,1,B6733+1),B6733)</f>
        <v>1</v>
      </c>
      <c r="C6734" s="1">
        <f>IF(C6733+1=Protocol!$V$21,0,C6733+1)</f>
        <v>4</v>
      </c>
      <c r="D6734" s="1">
        <f t="shared" si="227"/>
        <v>1</v>
      </c>
      <c r="E6734" s="1" t="str">
        <f>INDEX(Protocol[Mark],MATCH(C6734,Protocol[Step],0))</f>
        <v>3P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738010001</v>
      </c>
      <c r="H6734" s="134">
        <f>Systematic[[#This Row],[SampleVariableLabel]]+100*Systematic[[#This Row],[State]]</f>
        <v>738010401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738</v>
      </c>
      <c r="B6735" s="1">
        <f>IF(C6735=0,IF(B6734=Protocol!$V$20,1,B6734+1),B6734)</f>
        <v>1</v>
      </c>
      <c r="C6735" s="1">
        <f>IF(C6734+1=Protocol!$V$21,0,C6734+1)</f>
        <v>5</v>
      </c>
      <c r="D6735" s="1">
        <f t="shared" si="227"/>
        <v>2</v>
      </c>
      <c r="E6735" s="1" t="str">
        <f>INDEX(Protocol[Mark],MATCH(C6735,Protocol[Step],0))</f>
        <v>4S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738010002</v>
      </c>
      <c r="H6735" s="134">
        <f>Systematic[[#This Row],[SampleVariableLabel]]+100*Systematic[[#This Row],[State]]</f>
        <v>738010502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738</v>
      </c>
      <c r="B6736" s="1">
        <f>IF(C6736=0,IF(B6735=Protocol!$V$20,1,B6735+1),B6735)</f>
        <v>1</v>
      </c>
      <c r="C6736" s="1">
        <f>IF(C6735+1=Protocol!$V$21,0,C6735+1)</f>
        <v>6</v>
      </c>
      <c r="D6736" s="1">
        <f t="shared" si="227"/>
        <v>3</v>
      </c>
      <c r="E6736" s="1" t="str">
        <f>INDEX(Protocol[Mark],MATCH(C6736,Protocol[Step],0))</f>
        <v>5U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738010003</v>
      </c>
      <c r="H6736" s="134">
        <f>Systematic[[#This Row],[SampleVariableLabel]]+100*Systematic[[#This Row],[State]]</f>
        <v>738010603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738</v>
      </c>
      <c r="B6737" s="1">
        <f>IF(C6737=0,IF(B6736=Protocol!$V$20,1,B6736+1),B6736)</f>
        <v>1</v>
      </c>
      <c r="C6737" s="1">
        <f>IF(C6736+1=Protocol!$V$21,0,C6736+1)</f>
        <v>7</v>
      </c>
      <c r="D6737" s="1">
        <f t="shared" si="227"/>
        <v>4</v>
      </c>
      <c r="E6737" s="1" t="str">
        <f>INDEX(Protocol[Mark],MATCH(C6737,Protocol[Step],0))</f>
        <v>6Rot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738010004</v>
      </c>
      <c r="H6737" s="134">
        <f>Systematic[[#This Row],[SampleVariableLabel]]+100*Systematic[[#This Row],[State]]</f>
        <v>738010704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739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1pfi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739010005</v>
      </c>
      <c r="H6738" s="134">
        <f>Systematic[[#This Row],[SampleVariableLabel]]+100*Systematic[[#This Row],[State]]</f>
        <v>739010005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739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1OctM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739010006</v>
      </c>
      <c r="H6739" s="134">
        <f>Systematic[[#This Row],[SampleVariableLabel]]+100*Systematic[[#This Row],[State]]</f>
        <v>739010106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739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2D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739010001</v>
      </c>
      <c r="H6740" s="134">
        <f>Systematic[[#This Row],[SampleVariableLabel]]+100*Systematic[[#This Row],[State]]</f>
        <v>739010201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739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2c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739010002</v>
      </c>
      <c r="H6741" s="134">
        <f>Systematic[[#This Row],[SampleVariableLabel]]+100*Systematic[[#This Row],[State]]</f>
        <v>739010302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739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3P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739010003</v>
      </c>
      <c r="H6742" s="134">
        <f>Systematic[[#This Row],[SampleVariableLabel]]+100*Systematic[[#This Row],[State]]</f>
        <v>739010403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739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4S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739010004</v>
      </c>
      <c r="H6743" s="134">
        <f>Systematic[[#This Row],[SampleVariableLabel]]+100*Systematic[[#This Row],[State]]</f>
        <v>739010504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739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5U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739010005</v>
      </c>
      <c r="H6744" s="134">
        <f>Systematic[[#This Row],[SampleVariableLabel]]+100*Systematic[[#This Row],[State]]</f>
        <v>739010605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739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6Rot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739010006</v>
      </c>
      <c r="H6745" s="134">
        <f>Systematic[[#This Row],[SampleVariableLabel]]+100*Systematic[[#This Row],[State]]</f>
        <v>739010706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740</v>
      </c>
      <c r="B6746" s="1">
        <f>IF(C6746=0,IF(B6745=Protocol!$V$20,1,B6745+1),B6745)</f>
        <v>1</v>
      </c>
      <c r="C6746" s="1">
        <f>IF(C6745+1=Protocol!$V$21,0,C6745+1)</f>
        <v>0</v>
      </c>
      <c r="D6746" s="1">
        <f t="shared" si="227"/>
        <v>1</v>
      </c>
      <c r="E6746" s="1" t="str">
        <f>INDEX(Protocol[Mark],MATCH(C6746,Protocol[Step],0))</f>
        <v>1pfi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740010001</v>
      </c>
      <c r="H6746" s="134">
        <f>Systematic[[#This Row],[SampleVariableLabel]]+100*Systematic[[#This Row],[State]]</f>
        <v>740010001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740</v>
      </c>
      <c r="B6747" s="1">
        <f>IF(C6747=0,IF(B6746=Protocol!$V$20,1,B6746+1),B6746)</f>
        <v>1</v>
      </c>
      <c r="C6747" s="1">
        <f>IF(C6746+1=Protocol!$V$21,0,C6746+1)</f>
        <v>1</v>
      </c>
      <c r="D6747" s="1">
        <f t="shared" si="227"/>
        <v>2</v>
      </c>
      <c r="E6747" s="1" t="str">
        <f>INDEX(Protocol[Mark],MATCH(C6747,Protocol[Step],0))</f>
        <v>1OctM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740010002</v>
      </c>
      <c r="H6747" s="134">
        <f>Systematic[[#This Row],[SampleVariableLabel]]+100*Systematic[[#This Row],[State]]</f>
        <v>740010102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740</v>
      </c>
      <c r="B6748" s="1">
        <f>IF(C6748=0,IF(B6747=Protocol!$V$20,1,B6747+1),B6747)</f>
        <v>1</v>
      </c>
      <c r="C6748" s="1">
        <f>IF(C6747+1=Protocol!$V$21,0,C6747+1)</f>
        <v>2</v>
      </c>
      <c r="D6748" s="1">
        <f t="shared" si="227"/>
        <v>3</v>
      </c>
      <c r="E6748" s="1" t="str">
        <f>INDEX(Protocol[Mark],MATCH(C6748,Protocol[Step],0))</f>
        <v>2D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740010003</v>
      </c>
      <c r="H6748" s="134">
        <f>Systematic[[#This Row],[SampleVariableLabel]]+100*Systematic[[#This Row],[State]]</f>
        <v>740010203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740</v>
      </c>
      <c r="B6749" s="1">
        <f>IF(C6749=0,IF(B6748=Protocol!$V$20,1,B6748+1),B6748)</f>
        <v>1</v>
      </c>
      <c r="C6749" s="1">
        <f>IF(C6748+1=Protocol!$V$21,0,C6748+1)</f>
        <v>3</v>
      </c>
      <c r="D6749" s="1">
        <f t="shared" si="227"/>
        <v>4</v>
      </c>
      <c r="E6749" s="1" t="str">
        <f>INDEX(Protocol[Mark],MATCH(C6749,Protocol[Step],0))</f>
        <v>2c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740010004</v>
      </c>
      <c r="H6749" s="134">
        <f>Systematic[[#This Row],[SampleVariableLabel]]+100*Systematic[[#This Row],[State]]</f>
        <v>740010304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740</v>
      </c>
      <c r="B6750" s="1">
        <f>IF(C6750=0,IF(B6749=Protocol!$V$20,1,B6749+1),B6749)</f>
        <v>1</v>
      </c>
      <c r="C6750" s="1">
        <f>IF(C6749+1=Protocol!$V$21,0,C6749+1)</f>
        <v>4</v>
      </c>
      <c r="D6750" s="1">
        <f t="shared" si="227"/>
        <v>5</v>
      </c>
      <c r="E6750" s="1" t="str">
        <f>INDEX(Protocol[Mark],MATCH(C6750,Protocol[Step],0))</f>
        <v>3P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740010005</v>
      </c>
      <c r="H6750" s="134">
        <f>Systematic[[#This Row],[SampleVariableLabel]]+100*Systematic[[#This Row],[State]]</f>
        <v>740010405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740</v>
      </c>
      <c r="B6751" s="1">
        <f>IF(C6751=0,IF(B6750=Protocol!$V$20,1,B6750+1),B6750)</f>
        <v>1</v>
      </c>
      <c r="C6751" s="1">
        <f>IF(C6750+1=Protocol!$V$21,0,C6750+1)</f>
        <v>5</v>
      </c>
      <c r="D6751" s="1">
        <f t="shared" si="227"/>
        <v>6</v>
      </c>
      <c r="E6751" s="1" t="str">
        <f>INDEX(Protocol[Mark],MATCH(C6751,Protocol[Step],0))</f>
        <v>4S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740010006</v>
      </c>
      <c r="H6751" s="134">
        <f>Systematic[[#This Row],[SampleVariableLabel]]+100*Systematic[[#This Row],[State]]</f>
        <v>740010506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740</v>
      </c>
      <c r="B6752" s="1">
        <f>IF(C6752=0,IF(B6751=Protocol!$V$20,1,B6751+1),B6751)</f>
        <v>1</v>
      </c>
      <c r="C6752" s="1">
        <f>IF(C6751+1=Protocol!$V$21,0,C6751+1)</f>
        <v>6</v>
      </c>
      <c r="D6752" s="1">
        <f t="shared" si="227"/>
        <v>1</v>
      </c>
      <c r="E6752" s="1" t="str">
        <f>INDEX(Protocol[Mark],MATCH(C6752,Protocol[Step],0))</f>
        <v>5U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740010001</v>
      </c>
      <c r="H6752" s="134">
        <f>Systematic[[#This Row],[SampleVariableLabel]]+100*Systematic[[#This Row],[State]]</f>
        <v>740010601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740</v>
      </c>
      <c r="B6753" s="1">
        <f>IF(C6753=0,IF(B6752=Protocol!$V$20,1,B6752+1),B6752)</f>
        <v>1</v>
      </c>
      <c r="C6753" s="1">
        <f>IF(C6752+1=Protocol!$V$21,0,C6752+1)</f>
        <v>7</v>
      </c>
      <c r="D6753" s="1">
        <f t="shared" si="227"/>
        <v>2</v>
      </c>
      <c r="E6753" s="1" t="str">
        <f>INDEX(Protocol[Mark],MATCH(C6753,Protocol[Step],0))</f>
        <v>6Rot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740010002</v>
      </c>
      <c r="H6753" s="134">
        <f>Systematic[[#This Row],[SampleVariableLabel]]+100*Systematic[[#This Row],[State]]</f>
        <v>740010702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741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1pfi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741010003</v>
      </c>
      <c r="H6754" s="134">
        <f>Systematic[[#This Row],[SampleVariableLabel]]+100*Systematic[[#This Row],[State]]</f>
        <v>741010003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741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1OctM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741010004</v>
      </c>
      <c r="H6755" s="134">
        <f>Systematic[[#This Row],[SampleVariableLabel]]+100*Systematic[[#This Row],[State]]</f>
        <v>741010104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741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2D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741010005</v>
      </c>
      <c r="H6756" s="134">
        <f>Systematic[[#This Row],[SampleVariableLabel]]+100*Systematic[[#This Row],[State]]</f>
        <v>741010205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741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2c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741010006</v>
      </c>
      <c r="H6757" s="134">
        <f>Systematic[[#This Row],[SampleVariableLabel]]+100*Systematic[[#This Row],[State]]</f>
        <v>741010306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741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3P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741010001</v>
      </c>
      <c r="H6758" s="134">
        <f>Systematic[[#This Row],[SampleVariableLabel]]+100*Systematic[[#This Row],[State]]</f>
        <v>741010401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741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4S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741010002</v>
      </c>
      <c r="H6759" s="134">
        <f>Systematic[[#This Row],[SampleVariableLabel]]+100*Systematic[[#This Row],[State]]</f>
        <v>741010502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741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5U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741010003</v>
      </c>
      <c r="H6760" s="134">
        <f>Systematic[[#This Row],[SampleVariableLabel]]+100*Systematic[[#This Row],[State]]</f>
        <v>741010603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741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6Rot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741010004</v>
      </c>
      <c r="H6761" s="134">
        <f>Systematic[[#This Row],[SampleVariableLabel]]+100*Systematic[[#This Row],[State]]</f>
        <v>741010704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742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1pfi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742010005</v>
      </c>
      <c r="H6762" s="134">
        <f>Systematic[[#This Row],[SampleVariableLabel]]+100*Systematic[[#This Row],[State]]</f>
        <v>742010005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742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1OctM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742010006</v>
      </c>
      <c r="H6763" s="134">
        <f>Systematic[[#This Row],[SampleVariableLabel]]+100*Systematic[[#This Row],[State]]</f>
        <v>742010106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742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742010001</v>
      </c>
      <c r="H6764" s="134">
        <f>Systematic[[#This Row],[SampleVariableLabel]]+100*Systematic[[#This Row],[State]]</f>
        <v>742010201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742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742010002</v>
      </c>
      <c r="H6765" s="134">
        <f>Systematic[[#This Row],[SampleVariableLabel]]+100*Systematic[[#This Row],[State]]</f>
        <v>742010302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742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742010003</v>
      </c>
      <c r="H6766" s="134">
        <f>Systematic[[#This Row],[SampleVariableLabel]]+100*Systematic[[#This Row],[State]]</f>
        <v>742010403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742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742010004</v>
      </c>
      <c r="H6767" s="134">
        <f>Systematic[[#This Row],[SampleVariableLabel]]+100*Systematic[[#This Row],[State]]</f>
        <v>742010504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742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5U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742010005</v>
      </c>
      <c r="H6768" s="134">
        <f>Systematic[[#This Row],[SampleVariableLabel]]+100*Systematic[[#This Row],[State]]</f>
        <v>742010605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742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6Rot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742010006</v>
      </c>
      <c r="H6769" s="134">
        <f>Systematic[[#This Row],[SampleVariableLabel]]+100*Systematic[[#This Row],[State]]</f>
        <v>742010706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743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1pfi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743010001</v>
      </c>
      <c r="H6770" s="134">
        <f>Systematic[[#This Row],[SampleVariableLabel]]+100*Systematic[[#This Row],[State]]</f>
        <v>743010001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743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1OctM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743010002</v>
      </c>
      <c r="H6771" s="134">
        <f>Systematic[[#This Row],[SampleVariableLabel]]+100*Systematic[[#This Row],[State]]</f>
        <v>743010102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743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2D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743010003</v>
      </c>
      <c r="H6772" s="134">
        <f>Systematic[[#This Row],[SampleVariableLabel]]+100*Systematic[[#This Row],[State]]</f>
        <v>743010203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743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2c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743010004</v>
      </c>
      <c r="H6773" s="134">
        <f>Systematic[[#This Row],[SampleVariableLabel]]+100*Systematic[[#This Row],[State]]</f>
        <v>743010304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743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3P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743010005</v>
      </c>
      <c r="H6774" s="134">
        <f>Systematic[[#This Row],[SampleVariableLabel]]+100*Systematic[[#This Row],[State]]</f>
        <v>743010405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743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4S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743010006</v>
      </c>
      <c r="H6775" s="134">
        <f>Systematic[[#This Row],[SampleVariableLabel]]+100*Systematic[[#This Row],[State]]</f>
        <v>743010506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743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5U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743010001</v>
      </c>
      <c r="H6776" s="134">
        <f>Systematic[[#This Row],[SampleVariableLabel]]+100*Systematic[[#This Row],[State]]</f>
        <v>743010601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743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6Rot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743010002</v>
      </c>
      <c r="H6777" s="134">
        <f>Systematic[[#This Row],[SampleVariableLabel]]+100*Systematic[[#This Row],[State]]</f>
        <v>743010702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744</v>
      </c>
      <c r="B6778" s="1">
        <f>IF(C6778=0,IF(B6777=Protocol!$V$20,1,B6777+1),B6777)</f>
        <v>1</v>
      </c>
      <c r="C6778" s="1">
        <f>IF(C6777+1=Protocol!$V$21,0,C6777+1)</f>
        <v>0</v>
      </c>
      <c r="D6778" s="1">
        <f t="shared" si="227"/>
        <v>3</v>
      </c>
      <c r="E6778" s="1" t="str">
        <f>INDEX(Protocol[Mark],MATCH(C6778,Protocol[Step],0))</f>
        <v>1pfi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744010003</v>
      </c>
      <c r="H6778" s="134">
        <f>Systematic[[#This Row],[SampleVariableLabel]]+100*Systematic[[#This Row],[State]]</f>
        <v>744010003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744</v>
      </c>
      <c r="B6779" s="1">
        <f>IF(C6779=0,IF(B6778=Protocol!$V$20,1,B6778+1),B6778)</f>
        <v>1</v>
      </c>
      <c r="C6779" s="1">
        <f>IF(C6778+1=Protocol!$V$21,0,C6778+1)</f>
        <v>1</v>
      </c>
      <c r="D6779" s="1">
        <f t="shared" si="227"/>
        <v>4</v>
      </c>
      <c r="E6779" s="1" t="str">
        <f>INDEX(Protocol[Mark],MATCH(C6779,Protocol[Step],0))</f>
        <v>1OctM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744010004</v>
      </c>
      <c r="H6779" s="134">
        <f>Systematic[[#This Row],[SampleVariableLabel]]+100*Systematic[[#This Row],[State]]</f>
        <v>744010104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744</v>
      </c>
      <c r="B6780" s="1">
        <f>IF(C6780=0,IF(B6779=Protocol!$V$20,1,B6779+1),B6779)</f>
        <v>1</v>
      </c>
      <c r="C6780" s="1">
        <f>IF(C6779+1=Protocol!$V$21,0,C6779+1)</f>
        <v>2</v>
      </c>
      <c r="D6780" s="1">
        <f t="shared" si="227"/>
        <v>5</v>
      </c>
      <c r="E6780" s="1" t="str">
        <f>INDEX(Protocol[Mark],MATCH(C6780,Protocol[Step],0))</f>
        <v>2D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744010005</v>
      </c>
      <c r="H6780" s="134">
        <f>Systematic[[#This Row],[SampleVariableLabel]]+100*Systematic[[#This Row],[State]]</f>
        <v>744010205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744</v>
      </c>
      <c r="B6781" s="1">
        <f>IF(C6781=0,IF(B6780=Protocol!$V$20,1,B6780+1),B6780)</f>
        <v>1</v>
      </c>
      <c r="C6781" s="1">
        <f>IF(C6780+1=Protocol!$V$21,0,C6780+1)</f>
        <v>3</v>
      </c>
      <c r="D6781" s="1">
        <f t="shared" si="227"/>
        <v>6</v>
      </c>
      <c r="E6781" s="1" t="str">
        <f>INDEX(Protocol[Mark],MATCH(C6781,Protocol[Step],0))</f>
        <v>2c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744010006</v>
      </c>
      <c r="H6781" s="134">
        <f>Systematic[[#This Row],[SampleVariableLabel]]+100*Systematic[[#This Row],[State]]</f>
        <v>744010306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744</v>
      </c>
      <c r="B6782" s="1">
        <f>IF(C6782=0,IF(B6781=Protocol!$V$20,1,B6781+1),B6781)</f>
        <v>1</v>
      </c>
      <c r="C6782" s="1">
        <f>IF(C6781+1=Protocol!$V$21,0,C6781+1)</f>
        <v>4</v>
      </c>
      <c r="D6782" s="1">
        <f t="shared" si="227"/>
        <v>1</v>
      </c>
      <c r="E6782" s="1" t="str">
        <f>INDEX(Protocol[Mark],MATCH(C6782,Protocol[Step],0))</f>
        <v>3P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744010001</v>
      </c>
      <c r="H6782" s="134">
        <f>Systematic[[#This Row],[SampleVariableLabel]]+100*Systematic[[#This Row],[State]]</f>
        <v>744010401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744</v>
      </c>
      <c r="B6783" s="1">
        <f>IF(C6783=0,IF(B6782=Protocol!$V$20,1,B6782+1),B6782)</f>
        <v>1</v>
      </c>
      <c r="C6783" s="1">
        <f>IF(C6782+1=Protocol!$V$21,0,C6782+1)</f>
        <v>5</v>
      </c>
      <c r="D6783" s="1">
        <f t="shared" si="227"/>
        <v>2</v>
      </c>
      <c r="E6783" s="1" t="str">
        <f>INDEX(Protocol[Mark],MATCH(C6783,Protocol[Step],0))</f>
        <v>4S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744010002</v>
      </c>
      <c r="H6783" s="134">
        <f>Systematic[[#This Row],[SampleVariableLabel]]+100*Systematic[[#This Row],[State]]</f>
        <v>744010502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744</v>
      </c>
      <c r="B6784" s="1">
        <f>IF(C6784=0,IF(B6783=Protocol!$V$20,1,B6783+1),B6783)</f>
        <v>1</v>
      </c>
      <c r="C6784" s="1">
        <f>IF(C6783+1=Protocol!$V$21,0,C6783+1)</f>
        <v>6</v>
      </c>
      <c r="D6784" s="1">
        <f t="shared" si="227"/>
        <v>3</v>
      </c>
      <c r="E6784" s="1" t="str">
        <f>INDEX(Protocol[Mark],MATCH(C6784,Protocol[Step],0))</f>
        <v>5U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744010003</v>
      </c>
      <c r="H6784" s="134">
        <f>Systematic[[#This Row],[SampleVariableLabel]]+100*Systematic[[#This Row],[State]]</f>
        <v>744010603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744</v>
      </c>
      <c r="B6785" s="1">
        <f>IF(C6785=0,IF(B6784=Protocol!$V$20,1,B6784+1),B6784)</f>
        <v>1</v>
      </c>
      <c r="C6785" s="1">
        <f>IF(C6784+1=Protocol!$V$21,0,C6784+1)</f>
        <v>7</v>
      </c>
      <c r="D6785" s="1">
        <f t="shared" si="227"/>
        <v>4</v>
      </c>
      <c r="E6785" s="1" t="str">
        <f>INDEX(Protocol[Mark],MATCH(C6785,Protocol[Step],0))</f>
        <v>6Rot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744010004</v>
      </c>
      <c r="H6785" s="134">
        <f>Systematic[[#This Row],[SampleVariableLabel]]+100*Systematic[[#This Row],[State]]</f>
        <v>744010704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745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1pfi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745010005</v>
      </c>
      <c r="H6786" s="134">
        <f>Systematic[[#This Row],[SampleVariableLabel]]+100*Systematic[[#This Row],[State]]</f>
        <v>745010005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745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1OctM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745010006</v>
      </c>
      <c r="H6787" s="134">
        <f>Systematic[[#This Row],[SampleVariableLabel]]+100*Systematic[[#This Row],[State]]</f>
        <v>745010106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745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2D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745010001</v>
      </c>
      <c r="H6788" s="134">
        <f>Systematic[[#This Row],[SampleVariableLabel]]+100*Systematic[[#This Row],[State]]</f>
        <v>745010201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745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2c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745010002</v>
      </c>
      <c r="H6789" s="134">
        <f>Systematic[[#This Row],[SampleVariableLabel]]+100*Systematic[[#This Row],[State]]</f>
        <v>745010302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745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3P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745010003</v>
      </c>
      <c r="H6790" s="134">
        <f>Systematic[[#This Row],[SampleVariableLabel]]+100*Systematic[[#This Row],[State]]</f>
        <v>745010403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745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4S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745010004</v>
      </c>
      <c r="H6791" s="134">
        <f>Systematic[[#This Row],[SampleVariableLabel]]+100*Systematic[[#This Row],[State]]</f>
        <v>745010504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745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5U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745010005</v>
      </c>
      <c r="H6792" s="134">
        <f>Systematic[[#This Row],[SampleVariableLabel]]+100*Systematic[[#This Row],[State]]</f>
        <v>745010605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745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6Rot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745010006</v>
      </c>
      <c r="H6793" s="134">
        <f>Systematic[[#This Row],[SampleVariableLabel]]+100*Systematic[[#This Row],[State]]</f>
        <v>745010706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746</v>
      </c>
      <c r="B6794" s="1">
        <f>IF(C6794=0,IF(B6793=Protocol!$V$20,1,B6793+1),B6793)</f>
        <v>1</v>
      </c>
      <c r="C6794" s="1">
        <f>IF(C6793+1=Protocol!$V$21,0,C6793+1)</f>
        <v>0</v>
      </c>
      <c r="D6794" s="1">
        <f t="shared" si="229"/>
        <v>1</v>
      </c>
      <c r="E6794" s="1" t="str">
        <f>INDEX(Protocol[Mark],MATCH(C6794,Protocol[Step],0))</f>
        <v>1pfi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746010001</v>
      </c>
      <c r="H6794" s="134">
        <f>Systematic[[#This Row],[SampleVariableLabel]]+100*Systematic[[#This Row],[State]]</f>
        <v>746010001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746</v>
      </c>
      <c r="B6795" s="1">
        <f>IF(C6795=0,IF(B6794=Protocol!$V$20,1,B6794+1),B6794)</f>
        <v>1</v>
      </c>
      <c r="C6795" s="1">
        <f>IF(C6794+1=Protocol!$V$21,0,C6794+1)</f>
        <v>1</v>
      </c>
      <c r="D6795" s="1">
        <f t="shared" si="229"/>
        <v>2</v>
      </c>
      <c r="E6795" s="1" t="str">
        <f>INDEX(Protocol[Mark],MATCH(C6795,Protocol[Step],0))</f>
        <v>1OctM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746010002</v>
      </c>
      <c r="H6795" s="134">
        <f>Systematic[[#This Row],[SampleVariableLabel]]+100*Systematic[[#This Row],[State]]</f>
        <v>746010102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746</v>
      </c>
      <c r="B6796" s="1">
        <f>IF(C6796=0,IF(B6795=Protocol!$V$20,1,B6795+1),B6795)</f>
        <v>1</v>
      </c>
      <c r="C6796" s="1">
        <f>IF(C6795+1=Protocol!$V$21,0,C6795+1)</f>
        <v>2</v>
      </c>
      <c r="D6796" s="1">
        <f t="shared" si="229"/>
        <v>3</v>
      </c>
      <c r="E6796" s="1" t="str">
        <f>INDEX(Protocol[Mark],MATCH(C6796,Protocol[Step],0))</f>
        <v>2D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746010003</v>
      </c>
      <c r="H6796" s="134">
        <f>Systematic[[#This Row],[SampleVariableLabel]]+100*Systematic[[#This Row],[State]]</f>
        <v>746010203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746</v>
      </c>
      <c r="B6797" s="1">
        <f>IF(C6797=0,IF(B6796=Protocol!$V$20,1,B6796+1),B6796)</f>
        <v>1</v>
      </c>
      <c r="C6797" s="1">
        <f>IF(C6796+1=Protocol!$V$21,0,C6796+1)</f>
        <v>3</v>
      </c>
      <c r="D6797" s="1">
        <f t="shared" si="229"/>
        <v>4</v>
      </c>
      <c r="E6797" s="1" t="str">
        <f>INDEX(Protocol[Mark],MATCH(C6797,Protocol[Step],0))</f>
        <v>2c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746010004</v>
      </c>
      <c r="H6797" s="134">
        <f>Systematic[[#This Row],[SampleVariableLabel]]+100*Systematic[[#This Row],[State]]</f>
        <v>746010304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746</v>
      </c>
      <c r="B6798" s="1">
        <f>IF(C6798=0,IF(B6797=Protocol!$V$20,1,B6797+1),B6797)</f>
        <v>1</v>
      </c>
      <c r="C6798" s="1">
        <f>IF(C6797+1=Protocol!$V$21,0,C6797+1)</f>
        <v>4</v>
      </c>
      <c r="D6798" s="1">
        <f t="shared" si="229"/>
        <v>5</v>
      </c>
      <c r="E6798" s="1" t="str">
        <f>INDEX(Protocol[Mark],MATCH(C6798,Protocol[Step],0))</f>
        <v>3P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746010005</v>
      </c>
      <c r="H6798" s="134">
        <f>Systematic[[#This Row],[SampleVariableLabel]]+100*Systematic[[#This Row],[State]]</f>
        <v>746010405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746</v>
      </c>
      <c r="B6799" s="1">
        <f>IF(C6799=0,IF(B6798=Protocol!$V$20,1,B6798+1),B6798)</f>
        <v>1</v>
      </c>
      <c r="C6799" s="1">
        <f>IF(C6798+1=Protocol!$V$21,0,C6798+1)</f>
        <v>5</v>
      </c>
      <c r="D6799" s="1">
        <f t="shared" si="229"/>
        <v>6</v>
      </c>
      <c r="E6799" s="1" t="str">
        <f>INDEX(Protocol[Mark],MATCH(C6799,Protocol[Step],0))</f>
        <v>4S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746010006</v>
      </c>
      <c r="H6799" s="134">
        <f>Systematic[[#This Row],[SampleVariableLabel]]+100*Systematic[[#This Row],[State]]</f>
        <v>746010506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746</v>
      </c>
      <c r="B6800" s="1">
        <f>IF(C6800=0,IF(B6799=Protocol!$V$20,1,B6799+1),B6799)</f>
        <v>1</v>
      </c>
      <c r="C6800" s="1">
        <f>IF(C6799+1=Protocol!$V$21,0,C6799+1)</f>
        <v>6</v>
      </c>
      <c r="D6800" s="1">
        <f t="shared" si="229"/>
        <v>1</v>
      </c>
      <c r="E6800" s="1" t="str">
        <f>INDEX(Protocol[Mark],MATCH(C6800,Protocol[Step],0))</f>
        <v>5U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746010001</v>
      </c>
      <c r="H6800" s="134">
        <f>Systematic[[#This Row],[SampleVariableLabel]]+100*Systematic[[#This Row],[State]]</f>
        <v>746010601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746</v>
      </c>
      <c r="B6801" s="1">
        <f>IF(C6801=0,IF(B6800=Protocol!$V$20,1,B6800+1),B6800)</f>
        <v>1</v>
      </c>
      <c r="C6801" s="1">
        <f>IF(C6800+1=Protocol!$V$21,0,C6800+1)</f>
        <v>7</v>
      </c>
      <c r="D6801" s="1">
        <f t="shared" si="229"/>
        <v>2</v>
      </c>
      <c r="E6801" s="1" t="str">
        <f>INDEX(Protocol[Mark],MATCH(C6801,Protocol[Step],0))</f>
        <v>6Rot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746010002</v>
      </c>
      <c r="H6801" s="134">
        <f>Systematic[[#This Row],[SampleVariableLabel]]+100*Systematic[[#This Row],[State]]</f>
        <v>746010702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747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1pfi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747010003</v>
      </c>
      <c r="H6802" s="134">
        <f>Systematic[[#This Row],[SampleVariableLabel]]+100*Systematic[[#This Row],[State]]</f>
        <v>747010003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747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1OctM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747010004</v>
      </c>
      <c r="H6803" s="134">
        <f>Systematic[[#This Row],[SampleVariableLabel]]+100*Systematic[[#This Row],[State]]</f>
        <v>747010104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747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2D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747010005</v>
      </c>
      <c r="H6804" s="134">
        <f>Systematic[[#This Row],[SampleVariableLabel]]+100*Systematic[[#This Row],[State]]</f>
        <v>747010205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747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2c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747010006</v>
      </c>
      <c r="H6805" s="134">
        <f>Systematic[[#This Row],[SampleVariableLabel]]+100*Systematic[[#This Row],[State]]</f>
        <v>747010306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747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3P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747010001</v>
      </c>
      <c r="H6806" s="134">
        <f>Systematic[[#This Row],[SampleVariableLabel]]+100*Systematic[[#This Row],[State]]</f>
        <v>747010401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747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4S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747010002</v>
      </c>
      <c r="H6807" s="134">
        <f>Systematic[[#This Row],[SampleVariableLabel]]+100*Systematic[[#This Row],[State]]</f>
        <v>747010502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747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5U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747010003</v>
      </c>
      <c r="H6808" s="134">
        <f>Systematic[[#This Row],[SampleVariableLabel]]+100*Systematic[[#This Row],[State]]</f>
        <v>747010603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747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6Rot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747010004</v>
      </c>
      <c r="H6809" s="134">
        <f>Systematic[[#This Row],[SampleVariableLabel]]+100*Systematic[[#This Row],[State]]</f>
        <v>747010704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748</v>
      </c>
      <c r="B6810" s="1">
        <f>IF(C6810=0,IF(B6809=Protocol!$V$20,1,B6809+1),B6809)</f>
        <v>1</v>
      </c>
      <c r="C6810" s="1">
        <f>IF(C6809+1=Protocol!$V$21,0,C6809+1)</f>
        <v>0</v>
      </c>
      <c r="D6810" s="1">
        <f t="shared" si="229"/>
        <v>5</v>
      </c>
      <c r="E6810" s="1" t="str">
        <f>INDEX(Protocol[Mark],MATCH(C6810,Protocol[Step],0))</f>
        <v>1pfi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748010005</v>
      </c>
      <c r="H6810" s="134">
        <f>Systematic[[#This Row],[SampleVariableLabel]]+100*Systematic[[#This Row],[State]]</f>
        <v>748010005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748</v>
      </c>
      <c r="B6811" s="1">
        <f>IF(C6811=0,IF(B6810=Protocol!$V$20,1,B6810+1),B6810)</f>
        <v>1</v>
      </c>
      <c r="C6811" s="1">
        <f>IF(C6810+1=Protocol!$V$21,0,C6810+1)</f>
        <v>1</v>
      </c>
      <c r="D6811" s="1">
        <f t="shared" si="229"/>
        <v>6</v>
      </c>
      <c r="E6811" s="1" t="str">
        <f>INDEX(Protocol[Mark],MATCH(C6811,Protocol[Step],0))</f>
        <v>1OctM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748010006</v>
      </c>
      <c r="H6811" s="134">
        <f>Systematic[[#This Row],[SampleVariableLabel]]+100*Systematic[[#This Row],[State]]</f>
        <v>748010106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748</v>
      </c>
      <c r="B6812" s="1">
        <f>IF(C6812=0,IF(B6811=Protocol!$V$20,1,B6811+1),B6811)</f>
        <v>1</v>
      </c>
      <c r="C6812" s="1">
        <f>IF(C6811+1=Protocol!$V$21,0,C6811+1)</f>
        <v>2</v>
      </c>
      <c r="D6812" s="1">
        <f t="shared" si="229"/>
        <v>1</v>
      </c>
      <c r="E6812" s="1" t="str">
        <f>INDEX(Protocol[Mark],MATCH(C6812,Protocol[Step],0))</f>
        <v>2D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748010001</v>
      </c>
      <c r="H6812" s="134">
        <f>Systematic[[#This Row],[SampleVariableLabel]]+100*Systematic[[#This Row],[State]]</f>
        <v>748010201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748</v>
      </c>
      <c r="B6813" s="1">
        <f>IF(C6813=0,IF(B6812=Protocol!$V$20,1,B6812+1),B6812)</f>
        <v>1</v>
      </c>
      <c r="C6813" s="1">
        <f>IF(C6812+1=Protocol!$V$21,0,C6812+1)</f>
        <v>3</v>
      </c>
      <c r="D6813" s="1">
        <f t="shared" si="229"/>
        <v>2</v>
      </c>
      <c r="E6813" s="1" t="str">
        <f>INDEX(Protocol[Mark],MATCH(C6813,Protocol[Step],0))</f>
        <v>2c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748010002</v>
      </c>
      <c r="H6813" s="134">
        <f>Systematic[[#This Row],[SampleVariableLabel]]+100*Systematic[[#This Row],[State]]</f>
        <v>748010302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748</v>
      </c>
      <c r="B6814" s="1">
        <f>IF(C6814=0,IF(B6813=Protocol!$V$20,1,B6813+1),B6813)</f>
        <v>1</v>
      </c>
      <c r="C6814" s="1">
        <f>IF(C6813+1=Protocol!$V$21,0,C6813+1)</f>
        <v>4</v>
      </c>
      <c r="D6814" s="1">
        <f t="shared" si="229"/>
        <v>3</v>
      </c>
      <c r="E6814" s="1" t="str">
        <f>INDEX(Protocol[Mark],MATCH(C6814,Protocol[Step],0))</f>
        <v>3P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748010003</v>
      </c>
      <c r="H6814" s="134">
        <f>Systematic[[#This Row],[SampleVariableLabel]]+100*Systematic[[#This Row],[State]]</f>
        <v>748010403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748</v>
      </c>
      <c r="B6815" s="1">
        <f>IF(C6815=0,IF(B6814=Protocol!$V$20,1,B6814+1),B6814)</f>
        <v>1</v>
      </c>
      <c r="C6815" s="1">
        <f>IF(C6814+1=Protocol!$V$21,0,C6814+1)</f>
        <v>5</v>
      </c>
      <c r="D6815" s="1">
        <f t="shared" si="229"/>
        <v>4</v>
      </c>
      <c r="E6815" s="1" t="str">
        <f>INDEX(Protocol[Mark],MATCH(C6815,Protocol[Step],0))</f>
        <v>4S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748010004</v>
      </c>
      <c r="H6815" s="134">
        <f>Systematic[[#This Row],[SampleVariableLabel]]+100*Systematic[[#This Row],[State]]</f>
        <v>748010504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748</v>
      </c>
      <c r="B6816" s="1">
        <f>IF(C6816=0,IF(B6815=Protocol!$V$20,1,B6815+1),B6815)</f>
        <v>1</v>
      </c>
      <c r="C6816" s="1">
        <f>IF(C6815+1=Protocol!$V$21,0,C6815+1)</f>
        <v>6</v>
      </c>
      <c r="D6816" s="1">
        <f t="shared" si="229"/>
        <v>5</v>
      </c>
      <c r="E6816" s="1" t="str">
        <f>INDEX(Protocol[Mark],MATCH(C6816,Protocol[Step],0))</f>
        <v>5U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748010005</v>
      </c>
      <c r="H6816" s="134">
        <f>Systematic[[#This Row],[SampleVariableLabel]]+100*Systematic[[#This Row],[State]]</f>
        <v>748010605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748</v>
      </c>
      <c r="B6817" s="1">
        <f>IF(C6817=0,IF(B6816=Protocol!$V$20,1,B6816+1),B6816)</f>
        <v>1</v>
      </c>
      <c r="C6817" s="1">
        <f>IF(C6816+1=Protocol!$V$21,0,C6816+1)</f>
        <v>7</v>
      </c>
      <c r="D6817" s="1">
        <f t="shared" si="229"/>
        <v>6</v>
      </c>
      <c r="E6817" s="1" t="str">
        <f>INDEX(Protocol[Mark],MATCH(C6817,Protocol[Step],0))</f>
        <v>6Rot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748010006</v>
      </c>
      <c r="H6817" s="134">
        <f>Systematic[[#This Row],[SampleVariableLabel]]+100*Systematic[[#This Row],[State]]</f>
        <v>748010706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749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1pfi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749010001</v>
      </c>
      <c r="H6818" s="134">
        <f>Systematic[[#This Row],[SampleVariableLabel]]+100*Systematic[[#This Row],[State]]</f>
        <v>749010001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749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1OctM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749010002</v>
      </c>
      <c r="H6819" s="134">
        <f>Systematic[[#This Row],[SampleVariableLabel]]+100*Systematic[[#This Row],[State]]</f>
        <v>749010102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749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2D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749010003</v>
      </c>
      <c r="H6820" s="134">
        <f>Systematic[[#This Row],[SampleVariableLabel]]+100*Systematic[[#This Row],[State]]</f>
        <v>749010203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749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2c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749010004</v>
      </c>
      <c r="H6821" s="134">
        <f>Systematic[[#This Row],[SampleVariableLabel]]+100*Systematic[[#This Row],[State]]</f>
        <v>749010304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749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3P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749010005</v>
      </c>
      <c r="H6822" s="134">
        <f>Systematic[[#This Row],[SampleVariableLabel]]+100*Systematic[[#This Row],[State]]</f>
        <v>749010405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749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4S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749010006</v>
      </c>
      <c r="H6823" s="134">
        <f>Systematic[[#This Row],[SampleVariableLabel]]+100*Systematic[[#This Row],[State]]</f>
        <v>749010506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749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5U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749010001</v>
      </c>
      <c r="H6824" s="134">
        <f>Systematic[[#This Row],[SampleVariableLabel]]+100*Systematic[[#This Row],[State]]</f>
        <v>749010601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749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6Rot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749010002</v>
      </c>
      <c r="H6825" s="134">
        <f>Systematic[[#This Row],[SampleVariableLabel]]+100*Systematic[[#This Row],[State]]</f>
        <v>749010702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750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1pfi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750010003</v>
      </c>
      <c r="H6826" s="134">
        <f>Systematic[[#This Row],[SampleVariableLabel]]+100*Systematic[[#This Row],[State]]</f>
        <v>750010003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750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1OctM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750010004</v>
      </c>
      <c r="H6827" s="134">
        <f>Systematic[[#This Row],[SampleVariableLabel]]+100*Systematic[[#This Row],[State]]</f>
        <v>750010104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750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2D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750010005</v>
      </c>
      <c r="H6828" s="134">
        <f>Systematic[[#This Row],[SampleVariableLabel]]+100*Systematic[[#This Row],[State]]</f>
        <v>750010205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750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2c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750010006</v>
      </c>
      <c r="H6829" s="134">
        <f>Systematic[[#This Row],[SampleVariableLabel]]+100*Systematic[[#This Row],[State]]</f>
        <v>750010306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750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3P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750010001</v>
      </c>
      <c r="H6830" s="134">
        <f>Systematic[[#This Row],[SampleVariableLabel]]+100*Systematic[[#This Row],[State]]</f>
        <v>750010401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750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4S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750010002</v>
      </c>
      <c r="H6831" s="134">
        <f>Systematic[[#This Row],[SampleVariableLabel]]+100*Systematic[[#This Row],[State]]</f>
        <v>750010502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750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5U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750010003</v>
      </c>
      <c r="H6832" s="134">
        <f>Systematic[[#This Row],[SampleVariableLabel]]+100*Systematic[[#This Row],[State]]</f>
        <v>750010603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750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6Rot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750010004</v>
      </c>
      <c r="H6833" s="134">
        <f>Systematic[[#This Row],[SampleVariableLabel]]+100*Systematic[[#This Row],[State]]</f>
        <v>750010704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751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1pfi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751010005</v>
      </c>
      <c r="H6834" s="134">
        <f>Systematic[[#This Row],[SampleVariableLabel]]+100*Systematic[[#This Row],[State]]</f>
        <v>751010005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751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1OctM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751010006</v>
      </c>
      <c r="H6835" s="134">
        <f>Systematic[[#This Row],[SampleVariableLabel]]+100*Systematic[[#This Row],[State]]</f>
        <v>751010106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751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751010001</v>
      </c>
      <c r="H6836" s="134">
        <f>Systematic[[#This Row],[SampleVariableLabel]]+100*Systematic[[#This Row],[State]]</f>
        <v>751010201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751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2c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751010002</v>
      </c>
      <c r="H6837" s="134">
        <f>Systematic[[#This Row],[SampleVariableLabel]]+100*Systematic[[#This Row],[State]]</f>
        <v>751010302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751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3P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751010003</v>
      </c>
      <c r="H6838" s="134">
        <f>Systematic[[#This Row],[SampleVariableLabel]]+100*Systematic[[#This Row],[State]]</f>
        <v>751010403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751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4S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751010004</v>
      </c>
      <c r="H6839" s="134">
        <f>Systematic[[#This Row],[SampleVariableLabel]]+100*Systematic[[#This Row],[State]]</f>
        <v>751010504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751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5U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751010005</v>
      </c>
      <c r="H6840" s="134">
        <f>Systematic[[#This Row],[SampleVariableLabel]]+100*Systematic[[#This Row],[State]]</f>
        <v>751010605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751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6Rot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751010006</v>
      </c>
      <c r="H6841" s="134">
        <f>Systematic[[#This Row],[SampleVariableLabel]]+100*Systematic[[#This Row],[State]]</f>
        <v>751010706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752</v>
      </c>
      <c r="B6842" s="1">
        <f>IF(C6842=0,IF(B6841=Protocol!$V$20,1,B6841+1),B6841)</f>
        <v>1</v>
      </c>
      <c r="C6842" s="1">
        <f>IF(C6841+1=Protocol!$V$21,0,C6841+1)</f>
        <v>0</v>
      </c>
      <c r="D6842" s="1">
        <f t="shared" si="229"/>
        <v>1</v>
      </c>
      <c r="E6842" s="1" t="str">
        <f>INDEX(Protocol[Mark],MATCH(C6842,Protocol[Step],0))</f>
        <v>1pfi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752010001</v>
      </c>
      <c r="H6842" s="134">
        <f>Systematic[[#This Row],[SampleVariableLabel]]+100*Systematic[[#This Row],[State]]</f>
        <v>752010001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752</v>
      </c>
      <c r="B6843" s="1">
        <f>IF(C6843=0,IF(B6842=Protocol!$V$20,1,B6842+1),B6842)</f>
        <v>1</v>
      </c>
      <c r="C6843" s="1">
        <f>IF(C6842+1=Protocol!$V$21,0,C6842+1)</f>
        <v>1</v>
      </c>
      <c r="D6843" s="1">
        <f t="shared" si="229"/>
        <v>2</v>
      </c>
      <c r="E6843" s="1" t="str">
        <f>INDEX(Protocol[Mark],MATCH(C6843,Protocol[Step],0))</f>
        <v>1OctM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752010002</v>
      </c>
      <c r="H6843" s="134">
        <f>Systematic[[#This Row],[SampleVariableLabel]]+100*Systematic[[#This Row],[State]]</f>
        <v>752010102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752</v>
      </c>
      <c r="B6844" s="1">
        <f>IF(C6844=0,IF(B6843=Protocol!$V$20,1,B6843+1),B6843)</f>
        <v>1</v>
      </c>
      <c r="C6844" s="1">
        <f>IF(C6843+1=Protocol!$V$21,0,C6843+1)</f>
        <v>2</v>
      </c>
      <c r="D6844" s="1">
        <f t="shared" si="229"/>
        <v>3</v>
      </c>
      <c r="E6844" s="1" t="str">
        <f>INDEX(Protocol[Mark],MATCH(C6844,Protocol[Step],0))</f>
        <v>2D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752010003</v>
      </c>
      <c r="H6844" s="134">
        <f>Systematic[[#This Row],[SampleVariableLabel]]+100*Systematic[[#This Row],[State]]</f>
        <v>752010203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752</v>
      </c>
      <c r="B6845" s="1">
        <f>IF(C6845=0,IF(B6844=Protocol!$V$20,1,B6844+1),B6844)</f>
        <v>1</v>
      </c>
      <c r="C6845" s="1">
        <f>IF(C6844+1=Protocol!$V$21,0,C6844+1)</f>
        <v>3</v>
      </c>
      <c r="D6845" s="1">
        <f t="shared" si="229"/>
        <v>4</v>
      </c>
      <c r="E6845" s="1" t="str">
        <f>INDEX(Protocol[Mark],MATCH(C6845,Protocol[Step],0))</f>
        <v>2c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752010004</v>
      </c>
      <c r="H6845" s="134">
        <f>Systematic[[#This Row],[SampleVariableLabel]]+100*Systematic[[#This Row],[State]]</f>
        <v>752010304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752</v>
      </c>
      <c r="B6846" s="1">
        <f>IF(C6846=0,IF(B6845=Protocol!$V$20,1,B6845+1),B6845)</f>
        <v>1</v>
      </c>
      <c r="C6846" s="1">
        <f>IF(C6845+1=Protocol!$V$21,0,C6845+1)</f>
        <v>4</v>
      </c>
      <c r="D6846" s="1">
        <f t="shared" si="229"/>
        <v>5</v>
      </c>
      <c r="E6846" s="1" t="str">
        <f>INDEX(Protocol[Mark],MATCH(C6846,Protocol[Step],0))</f>
        <v>3P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752010005</v>
      </c>
      <c r="H6846" s="134">
        <f>Systematic[[#This Row],[SampleVariableLabel]]+100*Systematic[[#This Row],[State]]</f>
        <v>752010405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752</v>
      </c>
      <c r="B6847" s="1">
        <f>IF(C6847=0,IF(B6846=Protocol!$V$20,1,B6846+1),B6846)</f>
        <v>1</v>
      </c>
      <c r="C6847" s="1">
        <f>IF(C6846+1=Protocol!$V$21,0,C6846+1)</f>
        <v>5</v>
      </c>
      <c r="D6847" s="1">
        <f t="shared" si="229"/>
        <v>6</v>
      </c>
      <c r="E6847" s="1" t="str">
        <f>INDEX(Protocol[Mark],MATCH(C6847,Protocol[Step],0))</f>
        <v>4S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752010006</v>
      </c>
      <c r="H6847" s="134">
        <f>Systematic[[#This Row],[SampleVariableLabel]]+100*Systematic[[#This Row],[State]]</f>
        <v>752010506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752</v>
      </c>
      <c r="B6848" s="1">
        <f>IF(C6848=0,IF(B6847=Protocol!$V$20,1,B6847+1),B6847)</f>
        <v>1</v>
      </c>
      <c r="C6848" s="1">
        <f>IF(C6847+1=Protocol!$V$21,0,C6847+1)</f>
        <v>6</v>
      </c>
      <c r="D6848" s="1">
        <f t="shared" si="229"/>
        <v>1</v>
      </c>
      <c r="E6848" s="1" t="str">
        <f>INDEX(Protocol[Mark],MATCH(C6848,Protocol[Step],0))</f>
        <v>5U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752010001</v>
      </c>
      <c r="H6848" s="134">
        <f>Systematic[[#This Row],[SampleVariableLabel]]+100*Systematic[[#This Row],[State]]</f>
        <v>752010601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752</v>
      </c>
      <c r="B6849" s="1">
        <f>IF(C6849=0,IF(B6848=Protocol!$V$20,1,B6848+1),B6848)</f>
        <v>1</v>
      </c>
      <c r="C6849" s="1">
        <f>IF(C6848+1=Protocol!$V$21,0,C6848+1)</f>
        <v>7</v>
      </c>
      <c r="D6849" s="1">
        <f t="shared" si="229"/>
        <v>2</v>
      </c>
      <c r="E6849" s="1" t="str">
        <f>INDEX(Protocol[Mark],MATCH(C6849,Protocol[Step],0))</f>
        <v>6Rot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752010002</v>
      </c>
      <c r="H6849" s="134">
        <f>Systematic[[#This Row],[SampleVariableLabel]]+100*Systematic[[#This Row],[State]]</f>
        <v>752010702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753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1pfi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753010003</v>
      </c>
      <c r="H6850" s="134">
        <f>Systematic[[#This Row],[SampleVariableLabel]]+100*Systematic[[#This Row],[State]]</f>
        <v>753010003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753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1OctM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753010004</v>
      </c>
      <c r="H6851" s="134">
        <f>Systematic[[#This Row],[SampleVariableLabel]]+100*Systematic[[#This Row],[State]]</f>
        <v>753010104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753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2D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753010005</v>
      </c>
      <c r="H6852" s="134">
        <f>Systematic[[#This Row],[SampleVariableLabel]]+100*Systematic[[#This Row],[State]]</f>
        <v>753010205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753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2c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753010006</v>
      </c>
      <c r="H6853" s="134">
        <f>Systematic[[#This Row],[SampleVariableLabel]]+100*Systematic[[#This Row],[State]]</f>
        <v>753010306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753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3P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753010001</v>
      </c>
      <c r="H6854" s="134">
        <f>Systematic[[#This Row],[SampleVariableLabel]]+100*Systematic[[#This Row],[State]]</f>
        <v>753010401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753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4S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753010002</v>
      </c>
      <c r="H6855" s="134">
        <f>Systematic[[#This Row],[SampleVariableLabel]]+100*Systematic[[#This Row],[State]]</f>
        <v>753010502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753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5U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753010003</v>
      </c>
      <c r="H6856" s="134">
        <f>Systematic[[#This Row],[SampleVariableLabel]]+100*Systematic[[#This Row],[State]]</f>
        <v>753010603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753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6Rot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753010004</v>
      </c>
      <c r="H6857" s="134">
        <f>Systematic[[#This Row],[SampleVariableLabel]]+100*Systematic[[#This Row],[State]]</f>
        <v>753010704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754</v>
      </c>
      <c r="B6858" s="1">
        <f>IF(C6858=0,IF(B6857=Protocol!$V$20,1,B6857+1),B6857)</f>
        <v>1</v>
      </c>
      <c r="C6858" s="1">
        <f>IF(C6857+1=Protocol!$V$21,0,C6857+1)</f>
        <v>0</v>
      </c>
      <c r="D6858" s="1">
        <f t="shared" si="231"/>
        <v>5</v>
      </c>
      <c r="E6858" s="1" t="str">
        <f>INDEX(Protocol[Mark],MATCH(C6858,Protocol[Step],0))</f>
        <v>1pfi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754010005</v>
      </c>
      <c r="H6858" s="134">
        <f>Systematic[[#This Row],[SampleVariableLabel]]+100*Systematic[[#This Row],[State]]</f>
        <v>754010005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754</v>
      </c>
      <c r="B6859" s="1">
        <f>IF(C6859=0,IF(B6858=Protocol!$V$20,1,B6858+1),B6858)</f>
        <v>1</v>
      </c>
      <c r="C6859" s="1">
        <f>IF(C6858+1=Protocol!$V$21,0,C6858+1)</f>
        <v>1</v>
      </c>
      <c r="D6859" s="1">
        <f t="shared" si="231"/>
        <v>6</v>
      </c>
      <c r="E6859" s="1" t="str">
        <f>INDEX(Protocol[Mark],MATCH(C6859,Protocol[Step],0))</f>
        <v>1OctM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754010006</v>
      </c>
      <c r="H6859" s="134">
        <f>Systematic[[#This Row],[SampleVariableLabel]]+100*Systematic[[#This Row],[State]]</f>
        <v>754010106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754</v>
      </c>
      <c r="B6860" s="1">
        <f>IF(C6860=0,IF(B6859=Protocol!$V$20,1,B6859+1),B6859)</f>
        <v>1</v>
      </c>
      <c r="C6860" s="1">
        <f>IF(C6859+1=Protocol!$V$21,0,C6859+1)</f>
        <v>2</v>
      </c>
      <c r="D6860" s="1">
        <f t="shared" si="231"/>
        <v>1</v>
      </c>
      <c r="E6860" s="1" t="str">
        <f>INDEX(Protocol[Mark],MATCH(C6860,Protocol[Step],0))</f>
        <v>2D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754010001</v>
      </c>
      <c r="H6860" s="134">
        <f>Systematic[[#This Row],[SampleVariableLabel]]+100*Systematic[[#This Row],[State]]</f>
        <v>754010201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754</v>
      </c>
      <c r="B6861" s="1">
        <f>IF(C6861=0,IF(B6860=Protocol!$V$20,1,B6860+1),B6860)</f>
        <v>1</v>
      </c>
      <c r="C6861" s="1">
        <f>IF(C6860+1=Protocol!$V$21,0,C6860+1)</f>
        <v>3</v>
      </c>
      <c r="D6861" s="1">
        <f t="shared" si="231"/>
        <v>2</v>
      </c>
      <c r="E6861" s="1" t="str">
        <f>INDEX(Protocol[Mark],MATCH(C6861,Protocol[Step],0))</f>
        <v>2c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754010002</v>
      </c>
      <c r="H6861" s="134">
        <f>Systematic[[#This Row],[SampleVariableLabel]]+100*Systematic[[#This Row],[State]]</f>
        <v>754010302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754</v>
      </c>
      <c r="B6862" s="1">
        <f>IF(C6862=0,IF(B6861=Protocol!$V$20,1,B6861+1),B6861)</f>
        <v>1</v>
      </c>
      <c r="C6862" s="1">
        <f>IF(C6861+1=Protocol!$V$21,0,C6861+1)</f>
        <v>4</v>
      </c>
      <c r="D6862" s="1">
        <f t="shared" si="231"/>
        <v>3</v>
      </c>
      <c r="E6862" s="1" t="str">
        <f>INDEX(Protocol[Mark],MATCH(C6862,Protocol[Step],0))</f>
        <v>3P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754010003</v>
      </c>
      <c r="H6862" s="134">
        <f>Systematic[[#This Row],[SampleVariableLabel]]+100*Systematic[[#This Row],[State]]</f>
        <v>754010403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754</v>
      </c>
      <c r="B6863" s="1">
        <f>IF(C6863=0,IF(B6862=Protocol!$V$20,1,B6862+1),B6862)</f>
        <v>1</v>
      </c>
      <c r="C6863" s="1">
        <f>IF(C6862+1=Protocol!$V$21,0,C6862+1)</f>
        <v>5</v>
      </c>
      <c r="D6863" s="1">
        <f t="shared" si="231"/>
        <v>4</v>
      </c>
      <c r="E6863" s="1" t="str">
        <f>INDEX(Protocol[Mark],MATCH(C6863,Protocol[Step],0))</f>
        <v>4S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754010004</v>
      </c>
      <c r="H6863" s="134">
        <f>Systematic[[#This Row],[SampleVariableLabel]]+100*Systematic[[#This Row],[State]]</f>
        <v>754010504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754</v>
      </c>
      <c r="B6864" s="1">
        <f>IF(C6864=0,IF(B6863=Protocol!$V$20,1,B6863+1),B6863)</f>
        <v>1</v>
      </c>
      <c r="C6864" s="1">
        <f>IF(C6863+1=Protocol!$V$21,0,C6863+1)</f>
        <v>6</v>
      </c>
      <c r="D6864" s="1">
        <f t="shared" si="231"/>
        <v>5</v>
      </c>
      <c r="E6864" s="1" t="str">
        <f>INDEX(Protocol[Mark],MATCH(C6864,Protocol[Step],0))</f>
        <v>5U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754010005</v>
      </c>
      <c r="H6864" s="134">
        <f>Systematic[[#This Row],[SampleVariableLabel]]+100*Systematic[[#This Row],[State]]</f>
        <v>754010605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754</v>
      </c>
      <c r="B6865" s="1">
        <f>IF(C6865=0,IF(B6864=Protocol!$V$20,1,B6864+1),B6864)</f>
        <v>1</v>
      </c>
      <c r="C6865" s="1">
        <f>IF(C6864+1=Protocol!$V$21,0,C6864+1)</f>
        <v>7</v>
      </c>
      <c r="D6865" s="1">
        <f t="shared" si="231"/>
        <v>6</v>
      </c>
      <c r="E6865" s="1" t="str">
        <f>INDEX(Protocol[Mark],MATCH(C6865,Protocol[Step],0))</f>
        <v>6Rot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754010006</v>
      </c>
      <c r="H6865" s="134">
        <f>Systematic[[#This Row],[SampleVariableLabel]]+100*Systematic[[#This Row],[State]]</f>
        <v>754010706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755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1pfi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755010001</v>
      </c>
      <c r="H6866" s="134">
        <f>Systematic[[#This Row],[SampleVariableLabel]]+100*Systematic[[#This Row],[State]]</f>
        <v>755010001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755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1OctM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755010002</v>
      </c>
      <c r="H6867" s="134">
        <f>Systematic[[#This Row],[SampleVariableLabel]]+100*Systematic[[#This Row],[State]]</f>
        <v>755010102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755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755010003</v>
      </c>
      <c r="H6868" s="134">
        <f>Systematic[[#This Row],[SampleVariableLabel]]+100*Systematic[[#This Row],[State]]</f>
        <v>755010203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755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755010004</v>
      </c>
      <c r="H6869" s="134">
        <f>Systematic[[#This Row],[SampleVariableLabel]]+100*Systematic[[#This Row],[State]]</f>
        <v>755010304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755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3P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755010005</v>
      </c>
      <c r="H6870" s="134">
        <f>Systematic[[#This Row],[SampleVariableLabel]]+100*Systematic[[#This Row],[State]]</f>
        <v>755010405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755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4S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755010006</v>
      </c>
      <c r="H6871" s="134">
        <f>Systematic[[#This Row],[SampleVariableLabel]]+100*Systematic[[#This Row],[State]]</f>
        <v>755010506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755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5U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755010001</v>
      </c>
      <c r="H6872" s="134">
        <f>Systematic[[#This Row],[SampleVariableLabel]]+100*Systematic[[#This Row],[State]]</f>
        <v>755010601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755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6Rot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755010002</v>
      </c>
      <c r="H6873" s="134">
        <f>Systematic[[#This Row],[SampleVariableLabel]]+100*Systematic[[#This Row],[State]]</f>
        <v>755010702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756</v>
      </c>
      <c r="B6874" s="1">
        <f>IF(C6874=0,IF(B6873=Protocol!$V$20,1,B6873+1),B6873)</f>
        <v>1</v>
      </c>
      <c r="C6874" s="1">
        <f>IF(C6873+1=Protocol!$V$21,0,C6873+1)</f>
        <v>0</v>
      </c>
      <c r="D6874" s="1">
        <f t="shared" si="231"/>
        <v>3</v>
      </c>
      <c r="E6874" s="1" t="str">
        <f>INDEX(Protocol[Mark],MATCH(C6874,Protocol[Step],0))</f>
        <v>1pfi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756010003</v>
      </c>
      <c r="H6874" s="134">
        <f>Systematic[[#This Row],[SampleVariableLabel]]+100*Systematic[[#This Row],[State]]</f>
        <v>756010003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756</v>
      </c>
      <c r="B6875" s="1">
        <f>IF(C6875=0,IF(B6874=Protocol!$V$20,1,B6874+1),B6874)</f>
        <v>1</v>
      </c>
      <c r="C6875" s="1">
        <f>IF(C6874+1=Protocol!$V$21,0,C6874+1)</f>
        <v>1</v>
      </c>
      <c r="D6875" s="1">
        <f t="shared" si="231"/>
        <v>4</v>
      </c>
      <c r="E6875" s="1" t="str">
        <f>INDEX(Protocol[Mark],MATCH(C6875,Protocol[Step],0))</f>
        <v>1OctM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756010004</v>
      </c>
      <c r="H6875" s="134">
        <f>Systematic[[#This Row],[SampleVariableLabel]]+100*Systematic[[#This Row],[State]]</f>
        <v>756010104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756</v>
      </c>
      <c r="B6876" s="1">
        <f>IF(C6876=0,IF(B6875=Protocol!$V$20,1,B6875+1),B6875)</f>
        <v>1</v>
      </c>
      <c r="C6876" s="1">
        <f>IF(C6875+1=Protocol!$V$21,0,C6875+1)</f>
        <v>2</v>
      </c>
      <c r="D6876" s="1">
        <f t="shared" si="231"/>
        <v>5</v>
      </c>
      <c r="E6876" s="1" t="str">
        <f>INDEX(Protocol[Mark],MATCH(C6876,Protocol[Step],0))</f>
        <v>2D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756010005</v>
      </c>
      <c r="H6876" s="134">
        <f>Systematic[[#This Row],[SampleVariableLabel]]+100*Systematic[[#This Row],[State]]</f>
        <v>756010205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756</v>
      </c>
      <c r="B6877" s="1">
        <f>IF(C6877=0,IF(B6876=Protocol!$V$20,1,B6876+1),B6876)</f>
        <v>1</v>
      </c>
      <c r="C6877" s="1">
        <f>IF(C6876+1=Protocol!$V$21,0,C6876+1)</f>
        <v>3</v>
      </c>
      <c r="D6877" s="1">
        <f t="shared" si="231"/>
        <v>6</v>
      </c>
      <c r="E6877" s="1" t="str">
        <f>INDEX(Protocol[Mark],MATCH(C6877,Protocol[Step],0))</f>
        <v>2c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756010006</v>
      </c>
      <c r="H6877" s="134">
        <f>Systematic[[#This Row],[SampleVariableLabel]]+100*Systematic[[#This Row],[State]]</f>
        <v>756010306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756</v>
      </c>
      <c r="B6878" s="1">
        <f>IF(C6878=0,IF(B6877=Protocol!$V$20,1,B6877+1),B6877)</f>
        <v>1</v>
      </c>
      <c r="C6878" s="1">
        <f>IF(C6877+1=Protocol!$V$21,0,C6877+1)</f>
        <v>4</v>
      </c>
      <c r="D6878" s="1">
        <f t="shared" si="231"/>
        <v>1</v>
      </c>
      <c r="E6878" s="1" t="str">
        <f>INDEX(Protocol[Mark],MATCH(C6878,Protocol[Step],0))</f>
        <v>3P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756010001</v>
      </c>
      <c r="H6878" s="134">
        <f>Systematic[[#This Row],[SampleVariableLabel]]+100*Systematic[[#This Row],[State]]</f>
        <v>756010401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756</v>
      </c>
      <c r="B6879" s="1">
        <f>IF(C6879=0,IF(B6878=Protocol!$V$20,1,B6878+1),B6878)</f>
        <v>1</v>
      </c>
      <c r="C6879" s="1">
        <f>IF(C6878+1=Protocol!$V$21,0,C6878+1)</f>
        <v>5</v>
      </c>
      <c r="D6879" s="1">
        <f t="shared" si="231"/>
        <v>2</v>
      </c>
      <c r="E6879" s="1" t="str">
        <f>INDEX(Protocol[Mark],MATCH(C6879,Protocol[Step],0))</f>
        <v>4S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756010002</v>
      </c>
      <c r="H6879" s="134">
        <f>Systematic[[#This Row],[SampleVariableLabel]]+100*Systematic[[#This Row],[State]]</f>
        <v>756010502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756</v>
      </c>
      <c r="B6880" s="1">
        <f>IF(C6880=0,IF(B6879=Protocol!$V$20,1,B6879+1),B6879)</f>
        <v>1</v>
      </c>
      <c r="C6880" s="1">
        <f>IF(C6879+1=Protocol!$V$21,0,C6879+1)</f>
        <v>6</v>
      </c>
      <c r="D6880" s="1">
        <f t="shared" si="231"/>
        <v>3</v>
      </c>
      <c r="E6880" s="1" t="str">
        <f>INDEX(Protocol[Mark],MATCH(C6880,Protocol[Step],0))</f>
        <v>5U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756010003</v>
      </c>
      <c r="H6880" s="134">
        <f>Systematic[[#This Row],[SampleVariableLabel]]+100*Systematic[[#This Row],[State]]</f>
        <v>756010603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756</v>
      </c>
      <c r="B6881" s="1">
        <f>IF(C6881=0,IF(B6880=Protocol!$V$20,1,B6880+1),B6880)</f>
        <v>1</v>
      </c>
      <c r="C6881" s="1">
        <f>IF(C6880+1=Protocol!$V$21,0,C6880+1)</f>
        <v>7</v>
      </c>
      <c r="D6881" s="1">
        <f t="shared" si="231"/>
        <v>4</v>
      </c>
      <c r="E6881" s="1" t="str">
        <f>INDEX(Protocol[Mark],MATCH(C6881,Protocol[Step],0))</f>
        <v>6Rot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756010004</v>
      </c>
      <c r="H6881" s="134">
        <f>Systematic[[#This Row],[SampleVariableLabel]]+100*Systematic[[#This Row],[State]]</f>
        <v>756010704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757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1pfi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757010005</v>
      </c>
      <c r="H6882" s="134">
        <f>Systematic[[#This Row],[SampleVariableLabel]]+100*Systematic[[#This Row],[State]]</f>
        <v>757010005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757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1OctM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757010006</v>
      </c>
      <c r="H6883" s="134">
        <f>Systematic[[#This Row],[SampleVariableLabel]]+100*Systematic[[#This Row],[State]]</f>
        <v>757010106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757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2D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757010001</v>
      </c>
      <c r="H6884" s="134">
        <f>Systematic[[#This Row],[SampleVariableLabel]]+100*Systematic[[#This Row],[State]]</f>
        <v>757010201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757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2c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757010002</v>
      </c>
      <c r="H6885" s="134">
        <f>Systematic[[#This Row],[SampleVariableLabel]]+100*Systematic[[#This Row],[State]]</f>
        <v>757010302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757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3P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757010003</v>
      </c>
      <c r="H6886" s="134">
        <f>Systematic[[#This Row],[SampleVariableLabel]]+100*Systematic[[#This Row],[State]]</f>
        <v>757010403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757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4S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757010004</v>
      </c>
      <c r="H6887" s="134">
        <f>Systematic[[#This Row],[SampleVariableLabel]]+100*Systematic[[#This Row],[State]]</f>
        <v>757010504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757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5U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757010005</v>
      </c>
      <c r="H6888" s="134">
        <f>Systematic[[#This Row],[SampleVariableLabel]]+100*Systematic[[#This Row],[State]]</f>
        <v>757010605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757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6Rot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757010006</v>
      </c>
      <c r="H6889" s="134">
        <f>Systematic[[#This Row],[SampleVariableLabel]]+100*Systematic[[#This Row],[State]]</f>
        <v>757010706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758</v>
      </c>
      <c r="B6890" s="1">
        <f>IF(C6890=0,IF(B6889=Protocol!$V$20,1,B6889+1),B6889)</f>
        <v>1</v>
      </c>
      <c r="C6890" s="1">
        <f>IF(C6889+1=Protocol!$V$21,0,C6889+1)</f>
        <v>0</v>
      </c>
      <c r="D6890" s="1">
        <f t="shared" si="231"/>
        <v>1</v>
      </c>
      <c r="E6890" s="1" t="str">
        <f>INDEX(Protocol[Mark],MATCH(C6890,Protocol[Step],0))</f>
        <v>1pfi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758010001</v>
      </c>
      <c r="H6890" s="134">
        <f>Systematic[[#This Row],[SampleVariableLabel]]+100*Systematic[[#This Row],[State]]</f>
        <v>758010001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758</v>
      </c>
      <c r="B6891" s="1">
        <f>IF(C6891=0,IF(B6890=Protocol!$V$20,1,B6890+1),B6890)</f>
        <v>1</v>
      </c>
      <c r="C6891" s="1">
        <f>IF(C6890+1=Protocol!$V$21,0,C6890+1)</f>
        <v>1</v>
      </c>
      <c r="D6891" s="1">
        <f t="shared" si="231"/>
        <v>2</v>
      </c>
      <c r="E6891" s="1" t="str">
        <f>INDEX(Protocol[Mark],MATCH(C6891,Protocol[Step],0))</f>
        <v>1OctM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758010002</v>
      </c>
      <c r="H6891" s="134">
        <f>Systematic[[#This Row],[SampleVariableLabel]]+100*Systematic[[#This Row],[State]]</f>
        <v>758010102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758</v>
      </c>
      <c r="B6892" s="1">
        <f>IF(C6892=0,IF(B6891=Protocol!$V$20,1,B6891+1),B6891)</f>
        <v>1</v>
      </c>
      <c r="C6892" s="1">
        <f>IF(C6891+1=Protocol!$V$21,0,C6891+1)</f>
        <v>2</v>
      </c>
      <c r="D6892" s="1">
        <f t="shared" si="231"/>
        <v>3</v>
      </c>
      <c r="E6892" s="1" t="str">
        <f>INDEX(Protocol[Mark],MATCH(C6892,Protocol[Step],0))</f>
        <v>2D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758010003</v>
      </c>
      <c r="H6892" s="134">
        <f>Systematic[[#This Row],[SampleVariableLabel]]+100*Systematic[[#This Row],[State]]</f>
        <v>758010203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758</v>
      </c>
      <c r="B6893" s="1">
        <f>IF(C6893=0,IF(B6892=Protocol!$V$20,1,B6892+1),B6892)</f>
        <v>1</v>
      </c>
      <c r="C6893" s="1">
        <f>IF(C6892+1=Protocol!$V$21,0,C6892+1)</f>
        <v>3</v>
      </c>
      <c r="D6893" s="1">
        <f t="shared" si="231"/>
        <v>4</v>
      </c>
      <c r="E6893" s="1" t="str">
        <f>INDEX(Protocol[Mark],MATCH(C6893,Protocol[Step],0))</f>
        <v>2c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758010004</v>
      </c>
      <c r="H6893" s="134">
        <f>Systematic[[#This Row],[SampleVariableLabel]]+100*Systematic[[#This Row],[State]]</f>
        <v>758010304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758</v>
      </c>
      <c r="B6894" s="1">
        <f>IF(C6894=0,IF(B6893=Protocol!$V$20,1,B6893+1),B6893)</f>
        <v>1</v>
      </c>
      <c r="C6894" s="1">
        <f>IF(C6893+1=Protocol!$V$21,0,C6893+1)</f>
        <v>4</v>
      </c>
      <c r="D6894" s="1">
        <f t="shared" si="231"/>
        <v>5</v>
      </c>
      <c r="E6894" s="1" t="str">
        <f>INDEX(Protocol[Mark],MATCH(C6894,Protocol[Step],0))</f>
        <v>3P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758010005</v>
      </c>
      <c r="H6894" s="134">
        <f>Systematic[[#This Row],[SampleVariableLabel]]+100*Systematic[[#This Row],[State]]</f>
        <v>758010405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758</v>
      </c>
      <c r="B6895" s="1">
        <f>IF(C6895=0,IF(B6894=Protocol!$V$20,1,B6894+1),B6894)</f>
        <v>1</v>
      </c>
      <c r="C6895" s="1">
        <f>IF(C6894+1=Protocol!$V$21,0,C6894+1)</f>
        <v>5</v>
      </c>
      <c r="D6895" s="1">
        <f t="shared" si="231"/>
        <v>6</v>
      </c>
      <c r="E6895" s="1" t="str">
        <f>INDEX(Protocol[Mark],MATCH(C6895,Protocol[Step],0))</f>
        <v>4S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758010006</v>
      </c>
      <c r="H6895" s="134">
        <f>Systematic[[#This Row],[SampleVariableLabel]]+100*Systematic[[#This Row],[State]]</f>
        <v>758010506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758</v>
      </c>
      <c r="B6896" s="1">
        <f>IF(C6896=0,IF(B6895=Protocol!$V$20,1,B6895+1),B6895)</f>
        <v>1</v>
      </c>
      <c r="C6896" s="1">
        <f>IF(C6895+1=Protocol!$V$21,0,C6895+1)</f>
        <v>6</v>
      </c>
      <c r="D6896" s="1">
        <f t="shared" si="231"/>
        <v>1</v>
      </c>
      <c r="E6896" s="1" t="str">
        <f>INDEX(Protocol[Mark],MATCH(C6896,Protocol[Step],0))</f>
        <v>5U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758010001</v>
      </c>
      <c r="H6896" s="134">
        <f>Systematic[[#This Row],[SampleVariableLabel]]+100*Systematic[[#This Row],[State]]</f>
        <v>758010601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758</v>
      </c>
      <c r="B6897" s="1">
        <f>IF(C6897=0,IF(B6896=Protocol!$V$20,1,B6896+1),B6896)</f>
        <v>1</v>
      </c>
      <c r="C6897" s="1">
        <f>IF(C6896+1=Protocol!$V$21,0,C6896+1)</f>
        <v>7</v>
      </c>
      <c r="D6897" s="1">
        <f t="shared" si="231"/>
        <v>2</v>
      </c>
      <c r="E6897" s="1" t="str">
        <f>INDEX(Protocol[Mark],MATCH(C6897,Protocol[Step],0))</f>
        <v>6Rot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758010002</v>
      </c>
      <c r="H6897" s="134">
        <f>Systematic[[#This Row],[SampleVariableLabel]]+100*Systematic[[#This Row],[State]]</f>
        <v>758010702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759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1pfi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759010003</v>
      </c>
      <c r="H6898" s="134">
        <f>Systematic[[#This Row],[SampleVariableLabel]]+100*Systematic[[#This Row],[State]]</f>
        <v>759010003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759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1OctM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759010004</v>
      </c>
      <c r="H6899" s="134">
        <f>Systematic[[#This Row],[SampleVariableLabel]]+100*Systematic[[#This Row],[State]]</f>
        <v>759010104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759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2D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759010005</v>
      </c>
      <c r="H6900" s="134">
        <f>Systematic[[#This Row],[SampleVariableLabel]]+100*Systematic[[#This Row],[State]]</f>
        <v>759010205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759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2c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759010006</v>
      </c>
      <c r="H6901" s="134">
        <f>Systematic[[#This Row],[SampleVariableLabel]]+100*Systematic[[#This Row],[State]]</f>
        <v>759010306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759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3P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759010001</v>
      </c>
      <c r="H6902" s="134">
        <f>Systematic[[#This Row],[SampleVariableLabel]]+100*Systematic[[#This Row],[State]]</f>
        <v>759010401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759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4S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759010002</v>
      </c>
      <c r="H6903" s="134">
        <f>Systematic[[#This Row],[SampleVariableLabel]]+100*Systematic[[#This Row],[State]]</f>
        <v>759010502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759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5U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759010003</v>
      </c>
      <c r="H6904" s="134">
        <f>Systematic[[#This Row],[SampleVariableLabel]]+100*Systematic[[#This Row],[State]]</f>
        <v>759010603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759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6Rot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759010004</v>
      </c>
      <c r="H6905" s="134">
        <f>Systematic[[#This Row],[SampleVariableLabel]]+100*Systematic[[#This Row],[State]]</f>
        <v>759010704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760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1pfi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760010005</v>
      </c>
      <c r="H6906" s="134">
        <f>Systematic[[#This Row],[SampleVariableLabel]]+100*Systematic[[#This Row],[State]]</f>
        <v>760010005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760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1OctM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760010006</v>
      </c>
      <c r="H6907" s="134">
        <f>Systematic[[#This Row],[SampleVariableLabel]]+100*Systematic[[#This Row],[State]]</f>
        <v>760010106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760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760010001</v>
      </c>
      <c r="H6908" s="134">
        <f>Systematic[[#This Row],[SampleVariableLabel]]+100*Systematic[[#This Row],[State]]</f>
        <v>760010201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760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2c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760010002</v>
      </c>
      <c r="H6909" s="134">
        <f>Systematic[[#This Row],[SampleVariableLabel]]+100*Systematic[[#This Row],[State]]</f>
        <v>760010302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760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3P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760010003</v>
      </c>
      <c r="H6910" s="134">
        <f>Systematic[[#This Row],[SampleVariableLabel]]+100*Systematic[[#This Row],[State]]</f>
        <v>760010403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760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4S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760010004</v>
      </c>
      <c r="H6911" s="134">
        <f>Systematic[[#This Row],[SampleVariableLabel]]+100*Systematic[[#This Row],[State]]</f>
        <v>760010504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760</v>
      </c>
      <c r="B6912" s="1">
        <f>IF(C6912=0,IF(B6911=Protocol!$V$20,1,B6911+1),B6911)</f>
        <v>1</v>
      </c>
      <c r="C6912" s="1">
        <f>IF(C6911+1=Protocol!$V$21,0,C6911+1)</f>
        <v>6</v>
      </c>
      <c r="D6912" s="1">
        <f t="shared" si="231"/>
        <v>5</v>
      </c>
      <c r="E6912" s="1" t="str">
        <f>INDEX(Protocol[Mark],MATCH(C6912,Protocol[Step],0))</f>
        <v>5U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760010005</v>
      </c>
      <c r="H6912" s="134">
        <f>Systematic[[#This Row],[SampleVariableLabel]]+100*Systematic[[#This Row],[State]]</f>
        <v>760010605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760</v>
      </c>
      <c r="B6913" s="1">
        <f>IF(C6913=0,IF(B6912=Protocol!$V$20,1,B6912+1),B6912)</f>
        <v>1</v>
      </c>
      <c r="C6913" s="1">
        <f>IF(C6912+1=Protocol!$V$21,0,C6912+1)</f>
        <v>7</v>
      </c>
      <c r="D6913" s="1">
        <f t="shared" si="231"/>
        <v>6</v>
      </c>
      <c r="E6913" s="1" t="str">
        <f>INDEX(Protocol[Mark],MATCH(C6913,Protocol[Step],0))</f>
        <v>6Rot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760010006</v>
      </c>
      <c r="H6913" s="134">
        <f>Systematic[[#This Row],[SampleVariableLabel]]+100*Systematic[[#This Row],[State]]</f>
        <v>760010706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761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1pfi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761010001</v>
      </c>
      <c r="H6914" s="134">
        <f>Systematic[[#This Row],[SampleVariableLabel]]+100*Systematic[[#This Row],[State]]</f>
        <v>761010001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761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1OctM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761010002</v>
      </c>
      <c r="H6915" s="134">
        <f>Systematic[[#This Row],[SampleVariableLabel]]+100*Systematic[[#This Row],[State]]</f>
        <v>761010102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761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2D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761010003</v>
      </c>
      <c r="H6916" s="134">
        <f>Systematic[[#This Row],[SampleVariableLabel]]+100*Systematic[[#This Row],[State]]</f>
        <v>761010203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761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2c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761010004</v>
      </c>
      <c r="H6917" s="134">
        <f>Systematic[[#This Row],[SampleVariableLabel]]+100*Systematic[[#This Row],[State]]</f>
        <v>761010304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761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3P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761010005</v>
      </c>
      <c r="H6918" s="134">
        <f>Systematic[[#This Row],[SampleVariableLabel]]+100*Systematic[[#This Row],[State]]</f>
        <v>761010405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761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4S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761010006</v>
      </c>
      <c r="H6919" s="134">
        <f>Systematic[[#This Row],[SampleVariableLabel]]+100*Systematic[[#This Row],[State]]</f>
        <v>761010506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761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5U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761010001</v>
      </c>
      <c r="H6920" s="134">
        <f>Systematic[[#This Row],[SampleVariableLabel]]+100*Systematic[[#This Row],[State]]</f>
        <v>761010601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761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6Rot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761010002</v>
      </c>
      <c r="H6921" s="134">
        <f>Systematic[[#This Row],[SampleVariableLabel]]+100*Systematic[[#This Row],[State]]</f>
        <v>761010702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762</v>
      </c>
      <c r="B6922" s="1">
        <f>IF(C6922=0,IF(B6921=Protocol!$V$20,1,B6921+1),B6921)</f>
        <v>1</v>
      </c>
      <c r="C6922" s="1">
        <f>IF(C6921+1=Protocol!$V$21,0,C6921+1)</f>
        <v>0</v>
      </c>
      <c r="D6922" s="1">
        <f t="shared" si="233"/>
        <v>3</v>
      </c>
      <c r="E6922" s="1" t="str">
        <f>INDEX(Protocol[Mark],MATCH(C6922,Protocol[Step],0))</f>
        <v>1pfi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762010003</v>
      </c>
      <c r="H6922" s="134">
        <f>Systematic[[#This Row],[SampleVariableLabel]]+100*Systematic[[#This Row],[State]]</f>
        <v>762010003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762</v>
      </c>
      <c r="B6923" s="1">
        <f>IF(C6923=0,IF(B6922=Protocol!$V$20,1,B6922+1),B6922)</f>
        <v>1</v>
      </c>
      <c r="C6923" s="1">
        <f>IF(C6922+1=Protocol!$V$21,0,C6922+1)</f>
        <v>1</v>
      </c>
      <c r="D6923" s="1">
        <f t="shared" si="233"/>
        <v>4</v>
      </c>
      <c r="E6923" s="1" t="str">
        <f>INDEX(Protocol[Mark],MATCH(C6923,Protocol[Step],0))</f>
        <v>1OctM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762010004</v>
      </c>
      <c r="H6923" s="134">
        <f>Systematic[[#This Row],[SampleVariableLabel]]+100*Systematic[[#This Row],[State]]</f>
        <v>762010104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762</v>
      </c>
      <c r="B6924" s="1">
        <f>IF(C6924=0,IF(B6923=Protocol!$V$20,1,B6923+1),B6923)</f>
        <v>1</v>
      </c>
      <c r="C6924" s="1">
        <f>IF(C6923+1=Protocol!$V$21,0,C6923+1)</f>
        <v>2</v>
      </c>
      <c r="D6924" s="1">
        <f t="shared" si="233"/>
        <v>5</v>
      </c>
      <c r="E6924" s="1" t="str">
        <f>INDEX(Protocol[Mark],MATCH(C6924,Protocol[Step],0))</f>
        <v>2D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762010005</v>
      </c>
      <c r="H6924" s="134">
        <f>Systematic[[#This Row],[SampleVariableLabel]]+100*Systematic[[#This Row],[State]]</f>
        <v>762010205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762</v>
      </c>
      <c r="B6925" s="1">
        <f>IF(C6925=0,IF(B6924=Protocol!$V$20,1,B6924+1),B6924)</f>
        <v>1</v>
      </c>
      <c r="C6925" s="1">
        <f>IF(C6924+1=Protocol!$V$21,0,C6924+1)</f>
        <v>3</v>
      </c>
      <c r="D6925" s="1">
        <f t="shared" si="233"/>
        <v>6</v>
      </c>
      <c r="E6925" s="1" t="str">
        <f>INDEX(Protocol[Mark],MATCH(C6925,Protocol[Step],0))</f>
        <v>2c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762010006</v>
      </c>
      <c r="H6925" s="134">
        <f>Systematic[[#This Row],[SampleVariableLabel]]+100*Systematic[[#This Row],[State]]</f>
        <v>762010306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762</v>
      </c>
      <c r="B6926" s="1">
        <f>IF(C6926=0,IF(B6925=Protocol!$V$20,1,B6925+1),B6925)</f>
        <v>1</v>
      </c>
      <c r="C6926" s="1">
        <f>IF(C6925+1=Protocol!$V$21,0,C6925+1)</f>
        <v>4</v>
      </c>
      <c r="D6926" s="1">
        <f t="shared" si="233"/>
        <v>1</v>
      </c>
      <c r="E6926" s="1" t="str">
        <f>INDEX(Protocol[Mark],MATCH(C6926,Protocol[Step],0))</f>
        <v>3P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762010001</v>
      </c>
      <c r="H6926" s="134">
        <f>Systematic[[#This Row],[SampleVariableLabel]]+100*Systematic[[#This Row],[State]]</f>
        <v>762010401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762</v>
      </c>
      <c r="B6927" s="1">
        <f>IF(C6927=0,IF(B6926=Protocol!$V$20,1,B6926+1),B6926)</f>
        <v>1</v>
      </c>
      <c r="C6927" s="1">
        <f>IF(C6926+1=Protocol!$V$21,0,C6926+1)</f>
        <v>5</v>
      </c>
      <c r="D6927" s="1">
        <f t="shared" si="233"/>
        <v>2</v>
      </c>
      <c r="E6927" s="1" t="str">
        <f>INDEX(Protocol[Mark],MATCH(C6927,Protocol[Step],0))</f>
        <v>4S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762010002</v>
      </c>
      <c r="H6927" s="134">
        <f>Systematic[[#This Row],[SampleVariableLabel]]+100*Systematic[[#This Row],[State]]</f>
        <v>762010502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762</v>
      </c>
      <c r="B6928" s="1">
        <f>IF(C6928=0,IF(B6927=Protocol!$V$20,1,B6927+1),B6927)</f>
        <v>1</v>
      </c>
      <c r="C6928" s="1">
        <f>IF(C6927+1=Protocol!$V$21,0,C6927+1)</f>
        <v>6</v>
      </c>
      <c r="D6928" s="1">
        <f t="shared" si="233"/>
        <v>3</v>
      </c>
      <c r="E6928" s="1" t="str">
        <f>INDEX(Protocol[Mark],MATCH(C6928,Protocol[Step],0))</f>
        <v>5U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762010003</v>
      </c>
      <c r="H6928" s="134">
        <f>Systematic[[#This Row],[SampleVariableLabel]]+100*Systematic[[#This Row],[State]]</f>
        <v>762010603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762</v>
      </c>
      <c r="B6929" s="1">
        <f>IF(C6929=0,IF(B6928=Protocol!$V$20,1,B6928+1),B6928)</f>
        <v>1</v>
      </c>
      <c r="C6929" s="1">
        <f>IF(C6928+1=Protocol!$V$21,0,C6928+1)</f>
        <v>7</v>
      </c>
      <c r="D6929" s="1">
        <f t="shared" si="233"/>
        <v>4</v>
      </c>
      <c r="E6929" s="1" t="str">
        <f>INDEX(Protocol[Mark],MATCH(C6929,Protocol[Step],0))</f>
        <v>6Rot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762010004</v>
      </c>
      <c r="H6929" s="134">
        <f>Systematic[[#This Row],[SampleVariableLabel]]+100*Systematic[[#This Row],[State]]</f>
        <v>762010704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763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1pfi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763010005</v>
      </c>
      <c r="H6930" s="134">
        <f>Systematic[[#This Row],[SampleVariableLabel]]+100*Systematic[[#This Row],[State]]</f>
        <v>763010005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763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1OctM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763010006</v>
      </c>
      <c r="H6931" s="134">
        <f>Systematic[[#This Row],[SampleVariableLabel]]+100*Systematic[[#This Row],[State]]</f>
        <v>763010106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763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2D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763010001</v>
      </c>
      <c r="H6932" s="134">
        <f>Systematic[[#This Row],[SampleVariableLabel]]+100*Systematic[[#This Row],[State]]</f>
        <v>763010201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763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2c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763010002</v>
      </c>
      <c r="H6933" s="134">
        <f>Systematic[[#This Row],[SampleVariableLabel]]+100*Systematic[[#This Row],[State]]</f>
        <v>763010302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763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3P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763010003</v>
      </c>
      <c r="H6934" s="134">
        <f>Systematic[[#This Row],[SampleVariableLabel]]+100*Systematic[[#This Row],[State]]</f>
        <v>763010403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763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4S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763010004</v>
      </c>
      <c r="H6935" s="134">
        <f>Systematic[[#This Row],[SampleVariableLabel]]+100*Systematic[[#This Row],[State]]</f>
        <v>763010504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763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5U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763010005</v>
      </c>
      <c r="H6936" s="134">
        <f>Systematic[[#This Row],[SampleVariableLabel]]+100*Systematic[[#This Row],[State]]</f>
        <v>763010605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763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6Rot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763010006</v>
      </c>
      <c r="H6937" s="134">
        <f>Systematic[[#This Row],[SampleVariableLabel]]+100*Systematic[[#This Row],[State]]</f>
        <v>763010706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764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1pfi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764010001</v>
      </c>
      <c r="H6938" s="134">
        <f>Systematic[[#This Row],[SampleVariableLabel]]+100*Systematic[[#This Row],[State]]</f>
        <v>764010001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764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1OctM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764010002</v>
      </c>
      <c r="H6939" s="134">
        <f>Systematic[[#This Row],[SampleVariableLabel]]+100*Systematic[[#This Row],[State]]</f>
        <v>764010102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764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2D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764010003</v>
      </c>
      <c r="H6940" s="134">
        <f>Systematic[[#This Row],[SampleVariableLabel]]+100*Systematic[[#This Row],[State]]</f>
        <v>764010203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764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2c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764010004</v>
      </c>
      <c r="H6941" s="134">
        <f>Systematic[[#This Row],[SampleVariableLabel]]+100*Systematic[[#This Row],[State]]</f>
        <v>764010304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764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3P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764010005</v>
      </c>
      <c r="H6942" s="134">
        <f>Systematic[[#This Row],[SampleVariableLabel]]+100*Systematic[[#This Row],[State]]</f>
        <v>764010405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764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4S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764010006</v>
      </c>
      <c r="H6943" s="134">
        <f>Systematic[[#This Row],[SampleVariableLabel]]+100*Systematic[[#This Row],[State]]</f>
        <v>764010506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764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5U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764010001</v>
      </c>
      <c r="H6944" s="134">
        <f>Systematic[[#This Row],[SampleVariableLabel]]+100*Systematic[[#This Row],[State]]</f>
        <v>764010601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764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6Rot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764010002</v>
      </c>
      <c r="H6945" s="134">
        <f>Systematic[[#This Row],[SampleVariableLabel]]+100*Systematic[[#This Row],[State]]</f>
        <v>764010702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765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1pfi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765010003</v>
      </c>
      <c r="H6946" s="134">
        <f>Systematic[[#This Row],[SampleVariableLabel]]+100*Systematic[[#This Row],[State]]</f>
        <v>765010003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765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1OctM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765010004</v>
      </c>
      <c r="H6947" s="134">
        <f>Systematic[[#This Row],[SampleVariableLabel]]+100*Systematic[[#This Row],[State]]</f>
        <v>765010104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765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2D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765010005</v>
      </c>
      <c r="H6948" s="134">
        <f>Systematic[[#This Row],[SampleVariableLabel]]+100*Systematic[[#This Row],[State]]</f>
        <v>765010205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765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2c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765010006</v>
      </c>
      <c r="H6949" s="134">
        <f>Systematic[[#This Row],[SampleVariableLabel]]+100*Systematic[[#This Row],[State]]</f>
        <v>765010306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765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3P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765010001</v>
      </c>
      <c r="H6950" s="134">
        <f>Systematic[[#This Row],[SampleVariableLabel]]+100*Systematic[[#This Row],[State]]</f>
        <v>765010401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765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4S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765010002</v>
      </c>
      <c r="H6951" s="134">
        <f>Systematic[[#This Row],[SampleVariableLabel]]+100*Systematic[[#This Row],[State]]</f>
        <v>765010502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765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5U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765010003</v>
      </c>
      <c r="H6952" s="134">
        <f>Systematic[[#This Row],[SampleVariableLabel]]+100*Systematic[[#This Row],[State]]</f>
        <v>765010603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765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6Rot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765010004</v>
      </c>
      <c r="H6953" s="134">
        <f>Systematic[[#This Row],[SampleVariableLabel]]+100*Systematic[[#This Row],[State]]</f>
        <v>765010704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766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1pfi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766010005</v>
      </c>
      <c r="H6954" s="134">
        <f>Systematic[[#This Row],[SampleVariableLabel]]+100*Systematic[[#This Row],[State]]</f>
        <v>766010005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766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1OctM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766010006</v>
      </c>
      <c r="H6955" s="134">
        <f>Systematic[[#This Row],[SampleVariableLabel]]+100*Systematic[[#This Row],[State]]</f>
        <v>766010106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766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766010001</v>
      </c>
      <c r="H6956" s="134">
        <f>Systematic[[#This Row],[SampleVariableLabel]]+100*Systematic[[#This Row],[State]]</f>
        <v>766010201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766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2c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766010002</v>
      </c>
      <c r="H6957" s="134">
        <f>Systematic[[#This Row],[SampleVariableLabel]]+100*Systematic[[#This Row],[State]]</f>
        <v>766010302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766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3P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766010003</v>
      </c>
      <c r="H6958" s="134">
        <f>Systematic[[#This Row],[SampleVariableLabel]]+100*Systematic[[#This Row],[State]]</f>
        <v>766010403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766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4S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766010004</v>
      </c>
      <c r="H6959" s="134">
        <f>Systematic[[#This Row],[SampleVariableLabel]]+100*Systematic[[#This Row],[State]]</f>
        <v>766010504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766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5U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766010005</v>
      </c>
      <c r="H6960" s="134">
        <f>Systematic[[#This Row],[SampleVariableLabel]]+100*Systematic[[#This Row],[State]]</f>
        <v>766010605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766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6Rot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766010006</v>
      </c>
      <c r="H6961" s="134">
        <f>Systematic[[#This Row],[SampleVariableLabel]]+100*Systematic[[#This Row],[State]]</f>
        <v>766010706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767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1pfi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767010001</v>
      </c>
      <c r="H6962" s="134">
        <f>Systematic[[#This Row],[SampleVariableLabel]]+100*Systematic[[#This Row],[State]]</f>
        <v>767010001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767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1OctM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767010002</v>
      </c>
      <c r="H6963" s="134">
        <f>Systematic[[#This Row],[SampleVariableLabel]]+100*Systematic[[#This Row],[State]]</f>
        <v>767010102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767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2D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767010003</v>
      </c>
      <c r="H6964" s="134">
        <f>Systematic[[#This Row],[SampleVariableLabel]]+100*Systematic[[#This Row],[State]]</f>
        <v>767010203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767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2c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767010004</v>
      </c>
      <c r="H6965" s="134">
        <f>Systematic[[#This Row],[SampleVariableLabel]]+100*Systematic[[#This Row],[State]]</f>
        <v>767010304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767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3P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767010005</v>
      </c>
      <c r="H6966" s="134">
        <f>Systematic[[#This Row],[SampleVariableLabel]]+100*Systematic[[#This Row],[State]]</f>
        <v>767010405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767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4S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767010006</v>
      </c>
      <c r="H6967" s="134">
        <f>Systematic[[#This Row],[SampleVariableLabel]]+100*Systematic[[#This Row],[State]]</f>
        <v>767010506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767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5U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767010001</v>
      </c>
      <c r="H6968" s="134">
        <f>Systematic[[#This Row],[SampleVariableLabel]]+100*Systematic[[#This Row],[State]]</f>
        <v>767010601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767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6Rot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767010002</v>
      </c>
      <c r="H6969" s="134">
        <f>Systematic[[#This Row],[SampleVariableLabel]]+100*Systematic[[#This Row],[State]]</f>
        <v>767010702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768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1pfi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768010003</v>
      </c>
      <c r="H6970" s="134">
        <f>Systematic[[#This Row],[SampleVariableLabel]]+100*Systematic[[#This Row],[State]]</f>
        <v>768010003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768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1OctM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768010004</v>
      </c>
      <c r="H6971" s="134">
        <f>Systematic[[#This Row],[SampleVariableLabel]]+100*Systematic[[#This Row],[State]]</f>
        <v>768010104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768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768010005</v>
      </c>
      <c r="H6972" s="134">
        <f>Systematic[[#This Row],[SampleVariableLabel]]+100*Systematic[[#This Row],[State]]</f>
        <v>768010205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768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768010006</v>
      </c>
      <c r="H6973" s="134">
        <f>Systematic[[#This Row],[SampleVariableLabel]]+100*Systematic[[#This Row],[State]]</f>
        <v>768010306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768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3P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768010001</v>
      </c>
      <c r="H6974" s="134">
        <f>Systematic[[#This Row],[SampleVariableLabel]]+100*Systematic[[#This Row],[State]]</f>
        <v>768010401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768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4S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768010002</v>
      </c>
      <c r="H6975" s="134">
        <f>Systematic[[#This Row],[SampleVariableLabel]]+100*Systematic[[#This Row],[State]]</f>
        <v>768010502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768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5U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768010003</v>
      </c>
      <c r="H6976" s="134">
        <f>Systematic[[#This Row],[SampleVariableLabel]]+100*Systematic[[#This Row],[State]]</f>
        <v>768010603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768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6Rot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768010004</v>
      </c>
      <c r="H6977" s="134">
        <f>Systematic[[#This Row],[SampleVariableLabel]]+100*Systematic[[#This Row],[State]]</f>
        <v>768010704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769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1pfi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769010005</v>
      </c>
      <c r="H6978" s="134">
        <f>Systematic[[#This Row],[SampleVariableLabel]]+100*Systematic[[#This Row],[State]]</f>
        <v>769010005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769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1OctM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769010006</v>
      </c>
      <c r="H6979" s="134">
        <f>Systematic[[#This Row],[SampleVariableLabel]]+100*Systematic[[#This Row],[State]]</f>
        <v>769010106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769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2D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769010001</v>
      </c>
      <c r="H6980" s="134">
        <f>Systematic[[#This Row],[SampleVariableLabel]]+100*Systematic[[#This Row],[State]]</f>
        <v>769010201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769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2c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769010002</v>
      </c>
      <c r="H6981" s="134">
        <f>Systematic[[#This Row],[SampleVariableLabel]]+100*Systematic[[#This Row],[State]]</f>
        <v>769010302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769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3P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769010003</v>
      </c>
      <c r="H6982" s="134">
        <f>Systematic[[#This Row],[SampleVariableLabel]]+100*Systematic[[#This Row],[State]]</f>
        <v>769010403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769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4S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769010004</v>
      </c>
      <c r="H6983" s="134">
        <f>Systematic[[#This Row],[SampleVariableLabel]]+100*Systematic[[#This Row],[State]]</f>
        <v>769010504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769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5U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769010005</v>
      </c>
      <c r="H6984" s="134">
        <f>Systematic[[#This Row],[SampleVariableLabel]]+100*Systematic[[#This Row],[State]]</f>
        <v>769010605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769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6Rot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769010006</v>
      </c>
      <c r="H6985" s="134">
        <f>Systematic[[#This Row],[SampleVariableLabel]]+100*Systematic[[#This Row],[State]]</f>
        <v>769010706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770</v>
      </c>
      <c r="B6986" s="1">
        <f>IF(C6986=0,IF(B6985=Protocol!$V$20,1,B6985+1),B6985)</f>
        <v>1</v>
      </c>
      <c r="C6986" s="1">
        <f>IF(C6985+1=Protocol!$V$21,0,C6985+1)</f>
        <v>0</v>
      </c>
      <c r="D6986" s="1">
        <f t="shared" si="235"/>
        <v>1</v>
      </c>
      <c r="E6986" s="1" t="str">
        <f>INDEX(Protocol[Mark],MATCH(C6986,Protocol[Step],0))</f>
        <v>1pfi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770010001</v>
      </c>
      <c r="H6986" s="134">
        <f>Systematic[[#This Row],[SampleVariableLabel]]+100*Systematic[[#This Row],[State]]</f>
        <v>770010001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770</v>
      </c>
      <c r="B6987" s="1">
        <f>IF(C6987=0,IF(B6986=Protocol!$V$20,1,B6986+1),B6986)</f>
        <v>1</v>
      </c>
      <c r="C6987" s="1">
        <f>IF(C6986+1=Protocol!$V$21,0,C6986+1)</f>
        <v>1</v>
      </c>
      <c r="D6987" s="1">
        <f t="shared" si="235"/>
        <v>2</v>
      </c>
      <c r="E6987" s="1" t="str">
        <f>INDEX(Protocol[Mark],MATCH(C6987,Protocol[Step],0))</f>
        <v>1OctM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770010002</v>
      </c>
      <c r="H6987" s="134">
        <f>Systematic[[#This Row],[SampleVariableLabel]]+100*Systematic[[#This Row],[State]]</f>
        <v>770010102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770</v>
      </c>
      <c r="B6988" s="1">
        <f>IF(C6988=0,IF(B6987=Protocol!$V$20,1,B6987+1),B6987)</f>
        <v>1</v>
      </c>
      <c r="C6988" s="1">
        <f>IF(C6987+1=Protocol!$V$21,0,C6987+1)</f>
        <v>2</v>
      </c>
      <c r="D6988" s="1">
        <f t="shared" si="235"/>
        <v>3</v>
      </c>
      <c r="E6988" s="1" t="str">
        <f>INDEX(Protocol[Mark],MATCH(C6988,Protocol[Step],0))</f>
        <v>2D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770010003</v>
      </c>
      <c r="H6988" s="134">
        <f>Systematic[[#This Row],[SampleVariableLabel]]+100*Systematic[[#This Row],[State]]</f>
        <v>770010203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770</v>
      </c>
      <c r="B6989" s="1">
        <f>IF(C6989=0,IF(B6988=Protocol!$V$20,1,B6988+1),B6988)</f>
        <v>1</v>
      </c>
      <c r="C6989" s="1">
        <f>IF(C6988+1=Protocol!$V$21,0,C6988+1)</f>
        <v>3</v>
      </c>
      <c r="D6989" s="1">
        <f t="shared" si="235"/>
        <v>4</v>
      </c>
      <c r="E6989" s="1" t="str">
        <f>INDEX(Protocol[Mark],MATCH(C6989,Protocol[Step],0))</f>
        <v>2c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770010004</v>
      </c>
      <c r="H6989" s="134">
        <f>Systematic[[#This Row],[SampleVariableLabel]]+100*Systematic[[#This Row],[State]]</f>
        <v>770010304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770</v>
      </c>
      <c r="B6990" s="1">
        <f>IF(C6990=0,IF(B6989=Protocol!$V$20,1,B6989+1),B6989)</f>
        <v>1</v>
      </c>
      <c r="C6990" s="1">
        <f>IF(C6989+1=Protocol!$V$21,0,C6989+1)</f>
        <v>4</v>
      </c>
      <c r="D6990" s="1">
        <f t="shared" si="235"/>
        <v>5</v>
      </c>
      <c r="E6990" s="1" t="str">
        <f>INDEX(Protocol[Mark],MATCH(C6990,Protocol[Step],0))</f>
        <v>3P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770010005</v>
      </c>
      <c r="H6990" s="134">
        <f>Systematic[[#This Row],[SampleVariableLabel]]+100*Systematic[[#This Row],[State]]</f>
        <v>770010405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770</v>
      </c>
      <c r="B6991" s="1">
        <f>IF(C6991=0,IF(B6990=Protocol!$V$20,1,B6990+1),B6990)</f>
        <v>1</v>
      </c>
      <c r="C6991" s="1">
        <f>IF(C6990+1=Protocol!$V$21,0,C6990+1)</f>
        <v>5</v>
      </c>
      <c r="D6991" s="1">
        <f t="shared" si="235"/>
        <v>6</v>
      </c>
      <c r="E6991" s="1" t="str">
        <f>INDEX(Protocol[Mark],MATCH(C6991,Protocol[Step],0))</f>
        <v>4S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770010006</v>
      </c>
      <c r="H6991" s="134">
        <f>Systematic[[#This Row],[SampleVariableLabel]]+100*Systematic[[#This Row],[State]]</f>
        <v>770010506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770</v>
      </c>
      <c r="B6992" s="1">
        <f>IF(C6992=0,IF(B6991=Protocol!$V$20,1,B6991+1),B6991)</f>
        <v>1</v>
      </c>
      <c r="C6992" s="1">
        <f>IF(C6991+1=Protocol!$V$21,0,C6991+1)</f>
        <v>6</v>
      </c>
      <c r="D6992" s="1">
        <f t="shared" si="235"/>
        <v>1</v>
      </c>
      <c r="E6992" s="1" t="str">
        <f>INDEX(Protocol[Mark],MATCH(C6992,Protocol[Step],0))</f>
        <v>5U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770010001</v>
      </c>
      <c r="H6992" s="134">
        <f>Systematic[[#This Row],[SampleVariableLabel]]+100*Systematic[[#This Row],[State]]</f>
        <v>770010601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770</v>
      </c>
      <c r="B6993" s="1">
        <f>IF(C6993=0,IF(B6992=Protocol!$V$20,1,B6992+1),B6992)</f>
        <v>1</v>
      </c>
      <c r="C6993" s="1">
        <f>IF(C6992+1=Protocol!$V$21,0,C6992+1)</f>
        <v>7</v>
      </c>
      <c r="D6993" s="1">
        <f t="shared" si="235"/>
        <v>2</v>
      </c>
      <c r="E6993" s="1" t="str">
        <f>INDEX(Protocol[Mark],MATCH(C6993,Protocol[Step],0))</f>
        <v>6Rot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770010002</v>
      </c>
      <c r="H6993" s="134">
        <f>Systematic[[#This Row],[SampleVariableLabel]]+100*Systematic[[#This Row],[State]]</f>
        <v>770010702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771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1pfi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771010003</v>
      </c>
      <c r="H6994" s="134">
        <f>Systematic[[#This Row],[SampleVariableLabel]]+100*Systematic[[#This Row],[State]]</f>
        <v>771010003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771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1OctM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771010004</v>
      </c>
      <c r="H6995" s="134">
        <f>Systematic[[#This Row],[SampleVariableLabel]]+100*Systematic[[#This Row],[State]]</f>
        <v>771010104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771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771010005</v>
      </c>
      <c r="H6996" s="134">
        <f>Systematic[[#This Row],[SampleVariableLabel]]+100*Systematic[[#This Row],[State]]</f>
        <v>771010205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771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2c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771010006</v>
      </c>
      <c r="H6997" s="134">
        <f>Systematic[[#This Row],[SampleVariableLabel]]+100*Systematic[[#This Row],[State]]</f>
        <v>771010306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771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3P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771010001</v>
      </c>
      <c r="H6998" s="134">
        <f>Systematic[[#This Row],[SampleVariableLabel]]+100*Systematic[[#This Row],[State]]</f>
        <v>771010401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771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4S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771010002</v>
      </c>
      <c r="H6999" s="134">
        <f>Systematic[[#This Row],[SampleVariableLabel]]+100*Systematic[[#This Row],[State]]</f>
        <v>771010502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771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771010003</v>
      </c>
      <c r="H7000" s="134">
        <f>Systematic[[#This Row],[SampleVariableLabel]]+100*Systematic[[#This Row],[State]]</f>
        <v>771010603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771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6Rot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771010004</v>
      </c>
      <c r="H7001" s="134">
        <f>Systematic[[#This Row],[SampleVariableLabel]]+100*Systematic[[#This Row],[State]]</f>
        <v>771010704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772</v>
      </c>
      <c r="B7002" s="1">
        <f>IF(C7002=0,IF(B7001=Protocol!$V$20,1,B7001+1),B7001)</f>
        <v>1</v>
      </c>
      <c r="C7002" s="1">
        <f>IF(C7001+1=Protocol!$V$21,0,C7001+1)</f>
        <v>0</v>
      </c>
      <c r="D7002" s="1">
        <f t="shared" si="235"/>
        <v>5</v>
      </c>
      <c r="E7002" s="1" t="str">
        <f>INDEX(Protocol[Mark],MATCH(C7002,Protocol[Step],0))</f>
        <v>1pfi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772010005</v>
      </c>
      <c r="H7002" s="134">
        <f>Systematic[[#This Row],[SampleVariableLabel]]+100*Systematic[[#This Row],[State]]</f>
        <v>772010005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772</v>
      </c>
      <c r="B7003" s="1">
        <f>IF(C7003=0,IF(B7002=Protocol!$V$20,1,B7002+1),B7002)</f>
        <v>1</v>
      </c>
      <c r="C7003" s="1">
        <f>IF(C7002+1=Protocol!$V$21,0,C7002+1)</f>
        <v>1</v>
      </c>
      <c r="D7003" s="1">
        <f t="shared" si="235"/>
        <v>6</v>
      </c>
      <c r="E7003" s="1" t="str">
        <f>INDEX(Protocol[Mark],MATCH(C7003,Protocol[Step],0))</f>
        <v>1OctM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772010006</v>
      </c>
      <c r="H7003" s="134">
        <f>Systematic[[#This Row],[SampleVariableLabel]]+100*Systematic[[#This Row],[State]]</f>
        <v>772010106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772</v>
      </c>
      <c r="B7004" s="1">
        <f>IF(C7004=0,IF(B7003=Protocol!$V$20,1,B7003+1),B7003)</f>
        <v>1</v>
      </c>
      <c r="C7004" s="1">
        <f>IF(C7003+1=Protocol!$V$21,0,C7003+1)</f>
        <v>2</v>
      </c>
      <c r="D7004" s="1">
        <f t="shared" si="235"/>
        <v>1</v>
      </c>
      <c r="E7004" s="1" t="str">
        <f>INDEX(Protocol[Mark],MATCH(C7004,Protocol[Step],0))</f>
        <v>2D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772010001</v>
      </c>
      <c r="H7004" s="134">
        <f>Systematic[[#This Row],[SampleVariableLabel]]+100*Systematic[[#This Row],[State]]</f>
        <v>772010201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772</v>
      </c>
      <c r="B7005" s="1">
        <f>IF(C7005=0,IF(B7004=Protocol!$V$20,1,B7004+1),B7004)</f>
        <v>1</v>
      </c>
      <c r="C7005" s="1">
        <f>IF(C7004+1=Protocol!$V$21,0,C7004+1)</f>
        <v>3</v>
      </c>
      <c r="D7005" s="1">
        <f t="shared" si="235"/>
        <v>2</v>
      </c>
      <c r="E7005" s="1" t="str">
        <f>INDEX(Protocol[Mark],MATCH(C7005,Protocol[Step],0))</f>
        <v>2c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772010002</v>
      </c>
      <c r="H7005" s="134">
        <f>Systematic[[#This Row],[SampleVariableLabel]]+100*Systematic[[#This Row],[State]]</f>
        <v>772010302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772</v>
      </c>
      <c r="B7006" s="1">
        <f>IF(C7006=0,IF(B7005=Protocol!$V$20,1,B7005+1),B7005)</f>
        <v>1</v>
      </c>
      <c r="C7006" s="1">
        <f>IF(C7005+1=Protocol!$V$21,0,C7005+1)</f>
        <v>4</v>
      </c>
      <c r="D7006" s="1">
        <f t="shared" si="235"/>
        <v>3</v>
      </c>
      <c r="E7006" s="1" t="str">
        <f>INDEX(Protocol[Mark],MATCH(C7006,Protocol[Step],0))</f>
        <v>3P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772010003</v>
      </c>
      <c r="H7006" s="134">
        <f>Systematic[[#This Row],[SampleVariableLabel]]+100*Systematic[[#This Row],[State]]</f>
        <v>772010403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772</v>
      </c>
      <c r="B7007" s="1">
        <f>IF(C7007=0,IF(B7006=Protocol!$V$20,1,B7006+1),B7006)</f>
        <v>1</v>
      </c>
      <c r="C7007" s="1">
        <f>IF(C7006+1=Protocol!$V$21,0,C7006+1)</f>
        <v>5</v>
      </c>
      <c r="D7007" s="1">
        <f t="shared" si="235"/>
        <v>4</v>
      </c>
      <c r="E7007" s="1" t="str">
        <f>INDEX(Protocol[Mark],MATCH(C7007,Protocol[Step],0))</f>
        <v>4S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772010004</v>
      </c>
      <c r="H7007" s="134">
        <f>Systematic[[#This Row],[SampleVariableLabel]]+100*Systematic[[#This Row],[State]]</f>
        <v>772010504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772</v>
      </c>
      <c r="B7008" s="1">
        <f>IF(C7008=0,IF(B7007=Protocol!$V$20,1,B7007+1),B7007)</f>
        <v>1</v>
      </c>
      <c r="C7008" s="1">
        <f>IF(C7007+1=Protocol!$V$21,0,C7007+1)</f>
        <v>6</v>
      </c>
      <c r="D7008" s="1">
        <f t="shared" si="235"/>
        <v>5</v>
      </c>
      <c r="E7008" s="1" t="str">
        <f>INDEX(Protocol[Mark],MATCH(C7008,Protocol[Step],0))</f>
        <v>5U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772010005</v>
      </c>
      <c r="H7008" s="134">
        <f>Systematic[[#This Row],[SampleVariableLabel]]+100*Systematic[[#This Row],[State]]</f>
        <v>772010605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772</v>
      </c>
      <c r="B7009" s="1">
        <f>IF(C7009=0,IF(B7008=Protocol!$V$20,1,B7008+1),B7008)</f>
        <v>1</v>
      </c>
      <c r="C7009" s="1">
        <f>IF(C7008+1=Protocol!$V$21,0,C7008+1)</f>
        <v>7</v>
      </c>
      <c r="D7009" s="1">
        <f t="shared" si="235"/>
        <v>6</v>
      </c>
      <c r="E7009" s="1" t="str">
        <f>INDEX(Protocol[Mark],MATCH(C7009,Protocol[Step],0))</f>
        <v>6Rot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772010006</v>
      </c>
      <c r="H7009" s="134">
        <f>Systematic[[#This Row],[SampleVariableLabel]]+100*Systematic[[#This Row],[State]]</f>
        <v>772010706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773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1pfi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773010001</v>
      </c>
      <c r="H7010" s="134">
        <f>Systematic[[#This Row],[SampleVariableLabel]]+100*Systematic[[#This Row],[State]]</f>
        <v>773010001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773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1OctM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773010002</v>
      </c>
      <c r="H7011" s="134">
        <f>Systematic[[#This Row],[SampleVariableLabel]]+100*Systematic[[#This Row],[State]]</f>
        <v>773010102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773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2D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773010003</v>
      </c>
      <c r="H7012" s="134">
        <f>Systematic[[#This Row],[SampleVariableLabel]]+100*Systematic[[#This Row],[State]]</f>
        <v>773010203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773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2c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773010004</v>
      </c>
      <c r="H7013" s="134">
        <f>Systematic[[#This Row],[SampleVariableLabel]]+100*Systematic[[#This Row],[State]]</f>
        <v>773010304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773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3P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773010005</v>
      </c>
      <c r="H7014" s="134">
        <f>Systematic[[#This Row],[SampleVariableLabel]]+100*Systematic[[#This Row],[State]]</f>
        <v>773010405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773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4S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773010006</v>
      </c>
      <c r="H7015" s="134">
        <f>Systematic[[#This Row],[SampleVariableLabel]]+100*Systematic[[#This Row],[State]]</f>
        <v>773010506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773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5U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773010001</v>
      </c>
      <c r="H7016" s="134">
        <f>Systematic[[#This Row],[SampleVariableLabel]]+100*Systematic[[#This Row],[State]]</f>
        <v>773010601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773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6Rot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773010002</v>
      </c>
      <c r="H7017" s="134">
        <f>Systematic[[#This Row],[SampleVariableLabel]]+100*Systematic[[#This Row],[State]]</f>
        <v>773010702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774</v>
      </c>
      <c r="B7018" s="1">
        <f>IF(C7018=0,IF(B7017=Protocol!$V$20,1,B7017+1),B7017)</f>
        <v>1</v>
      </c>
      <c r="C7018" s="1">
        <f>IF(C7017+1=Protocol!$V$21,0,C7017+1)</f>
        <v>0</v>
      </c>
      <c r="D7018" s="1">
        <f t="shared" si="235"/>
        <v>3</v>
      </c>
      <c r="E7018" s="1" t="str">
        <f>INDEX(Protocol[Mark],MATCH(C7018,Protocol[Step],0))</f>
        <v>1pfi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774010003</v>
      </c>
      <c r="H7018" s="134">
        <f>Systematic[[#This Row],[SampleVariableLabel]]+100*Systematic[[#This Row],[State]]</f>
        <v>774010003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774</v>
      </c>
      <c r="B7019" s="1">
        <f>IF(C7019=0,IF(B7018=Protocol!$V$20,1,B7018+1),B7018)</f>
        <v>1</v>
      </c>
      <c r="C7019" s="1">
        <f>IF(C7018+1=Protocol!$V$21,0,C7018+1)</f>
        <v>1</v>
      </c>
      <c r="D7019" s="1">
        <f t="shared" si="235"/>
        <v>4</v>
      </c>
      <c r="E7019" s="1" t="str">
        <f>INDEX(Protocol[Mark],MATCH(C7019,Protocol[Step],0))</f>
        <v>1OctM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774010004</v>
      </c>
      <c r="H7019" s="134">
        <f>Systematic[[#This Row],[SampleVariableLabel]]+100*Systematic[[#This Row],[State]]</f>
        <v>774010104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774</v>
      </c>
      <c r="B7020" s="1">
        <f>IF(C7020=0,IF(B7019=Protocol!$V$20,1,B7019+1),B7019)</f>
        <v>1</v>
      </c>
      <c r="C7020" s="1">
        <f>IF(C7019+1=Protocol!$V$21,0,C7019+1)</f>
        <v>2</v>
      </c>
      <c r="D7020" s="1">
        <f t="shared" si="235"/>
        <v>5</v>
      </c>
      <c r="E7020" s="1" t="str">
        <f>INDEX(Protocol[Mark],MATCH(C7020,Protocol[Step],0))</f>
        <v>2D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774010005</v>
      </c>
      <c r="H7020" s="134">
        <f>Systematic[[#This Row],[SampleVariableLabel]]+100*Systematic[[#This Row],[State]]</f>
        <v>774010205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774</v>
      </c>
      <c r="B7021" s="1">
        <f>IF(C7021=0,IF(B7020=Protocol!$V$20,1,B7020+1),B7020)</f>
        <v>1</v>
      </c>
      <c r="C7021" s="1">
        <f>IF(C7020+1=Protocol!$V$21,0,C7020+1)</f>
        <v>3</v>
      </c>
      <c r="D7021" s="1">
        <f t="shared" si="235"/>
        <v>6</v>
      </c>
      <c r="E7021" s="1" t="str">
        <f>INDEX(Protocol[Mark],MATCH(C7021,Protocol[Step],0))</f>
        <v>2c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774010006</v>
      </c>
      <c r="H7021" s="134">
        <f>Systematic[[#This Row],[SampleVariableLabel]]+100*Systematic[[#This Row],[State]]</f>
        <v>774010306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774</v>
      </c>
      <c r="B7022" s="1">
        <f>IF(C7022=0,IF(B7021=Protocol!$V$20,1,B7021+1),B7021)</f>
        <v>1</v>
      </c>
      <c r="C7022" s="1">
        <f>IF(C7021+1=Protocol!$V$21,0,C7021+1)</f>
        <v>4</v>
      </c>
      <c r="D7022" s="1">
        <f t="shared" si="235"/>
        <v>1</v>
      </c>
      <c r="E7022" s="1" t="str">
        <f>INDEX(Protocol[Mark],MATCH(C7022,Protocol[Step],0))</f>
        <v>3P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774010001</v>
      </c>
      <c r="H7022" s="134">
        <f>Systematic[[#This Row],[SampleVariableLabel]]+100*Systematic[[#This Row],[State]]</f>
        <v>774010401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774</v>
      </c>
      <c r="B7023" s="1">
        <f>IF(C7023=0,IF(B7022=Protocol!$V$20,1,B7022+1),B7022)</f>
        <v>1</v>
      </c>
      <c r="C7023" s="1">
        <f>IF(C7022+1=Protocol!$V$21,0,C7022+1)</f>
        <v>5</v>
      </c>
      <c r="D7023" s="1">
        <f t="shared" si="235"/>
        <v>2</v>
      </c>
      <c r="E7023" s="1" t="str">
        <f>INDEX(Protocol[Mark],MATCH(C7023,Protocol[Step],0))</f>
        <v>4S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774010002</v>
      </c>
      <c r="H7023" s="134">
        <f>Systematic[[#This Row],[SampleVariableLabel]]+100*Systematic[[#This Row],[State]]</f>
        <v>774010502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774</v>
      </c>
      <c r="B7024" s="1">
        <f>IF(C7024=0,IF(B7023=Protocol!$V$20,1,B7023+1),B7023)</f>
        <v>1</v>
      </c>
      <c r="C7024" s="1">
        <f>IF(C7023+1=Protocol!$V$21,0,C7023+1)</f>
        <v>6</v>
      </c>
      <c r="D7024" s="1">
        <f t="shared" si="235"/>
        <v>3</v>
      </c>
      <c r="E7024" s="1" t="str">
        <f>INDEX(Protocol[Mark],MATCH(C7024,Protocol[Step],0))</f>
        <v>5U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774010003</v>
      </c>
      <c r="H7024" s="134">
        <f>Systematic[[#This Row],[SampleVariableLabel]]+100*Systematic[[#This Row],[State]]</f>
        <v>774010603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774</v>
      </c>
      <c r="B7025" s="1">
        <f>IF(C7025=0,IF(B7024=Protocol!$V$20,1,B7024+1),B7024)</f>
        <v>1</v>
      </c>
      <c r="C7025" s="1">
        <f>IF(C7024+1=Protocol!$V$21,0,C7024+1)</f>
        <v>7</v>
      </c>
      <c r="D7025" s="1">
        <f t="shared" si="235"/>
        <v>4</v>
      </c>
      <c r="E7025" s="1" t="str">
        <f>INDEX(Protocol[Mark],MATCH(C7025,Protocol[Step],0))</f>
        <v>6Rot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774010004</v>
      </c>
      <c r="H7025" s="134">
        <f>Systematic[[#This Row],[SampleVariableLabel]]+100*Systematic[[#This Row],[State]]</f>
        <v>774010704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775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1pfi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775010005</v>
      </c>
      <c r="H7026" s="134">
        <f>Systematic[[#This Row],[SampleVariableLabel]]+100*Systematic[[#This Row],[State]]</f>
        <v>775010005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775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1OctM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775010006</v>
      </c>
      <c r="H7027" s="134">
        <f>Systematic[[#This Row],[SampleVariableLabel]]+100*Systematic[[#This Row],[State]]</f>
        <v>775010106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775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2D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775010001</v>
      </c>
      <c r="H7028" s="134">
        <f>Systematic[[#This Row],[SampleVariableLabel]]+100*Systematic[[#This Row],[State]]</f>
        <v>775010201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775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2c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775010002</v>
      </c>
      <c r="H7029" s="134">
        <f>Systematic[[#This Row],[SampleVariableLabel]]+100*Systematic[[#This Row],[State]]</f>
        <v>775010302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775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3P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775010003</v>
      </c>
      <c r="H7030" s="134">
        <f>Systematic[[#This Row],[SampleVariableLabel]]+100*Systematic[[#This Row],[State]]</f>
        <v>775010403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775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4S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775010004</v>
      </c>
      <c r="H7031" s="134">
        <f>Systematic[[#This Row],[SampleVariableLabel]]+100*Systematic[[#This Row],[State]]</f>
        <v>775010504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775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5U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775010005</v>
      </c>
      <c r="H7032" s="134">
        <f>Systematic[[#This Row],[SampleVariableLabel]]+100*Systematic[[#This Row],[State]]</f>
        <v>775010605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775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6Rot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775010006</v>
      </c>
      <c r="H7033" s="134">
        <f>Systematic[[#This Row],[SampleVariableLabel]]+100*Systematic[[#This Row],[State]]</f>
        <v>775010706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776</v>
      </c>
      <c r="B7034" s="1">
        <f>IF(C7034=0,IF(B7033=Protocol!$V$20,1,B7033+1),B7033)</f>
        <v>1</v>
      </c>
      <c r="C7034" s="1">
        <f>IF(C7033+1=Protocol!$V$21,0,C7033+1)</f>
        <v>0</v>
      </c>
      <c r="D7034" s="1">
        <f t="shared" si="235"/>
        <v>1</v>
      </c>
      <c r="E7034" s="1" t="str">
        <f>INDEX(Protocol[Mark],MATCH(C7034,Protocol[Step],0))</f>
        <v>1pfi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776010001</v>
      </c>
      <c r="H7034" s="134">
        <f>Systematic[[#This Row],[SampleVariableLabel]]+100*Systematic[[#This Row],[State]]</f>
        <v>776010001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776</v>
      </c>
      <c r="B7035" s="1">
        <f>IF(C7035=0,IF(B7034=Protocol!$V$20,1,B7034+1),B7034)</f>
        <v>1</v>
      </c>
      <c r="C7035" s="1">
        <f>IF(C7034+1=Protocol!$V$21,0,C7034+1)</f>
        <v>1</v>
      </c>
      <c r="D7035" s="1">
        <f t="shared" si="235"/>
        <v>2</v>
      </c>
      <c r="E7035" s="1" t="str">
        <f>INDEX(Protocol[Mark],MATCH(C7035,Protocol[Step],0))</f>
        <v>1OctM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776010002</v>
      </c>
      <c r="H7035" s="134">
        <f>Systematic[[#This Row],[SampleVariableLabel]]+100*Systematic[[#This Row],[State]]</f>
        <v>776010102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776</v>
      </c>
      <c r="B7036" s="1">
        <f>IF(C7036=0,IF(B7035=Protocol!$V$20,1,B7035+1),B7035)</f>
        <v>1</v>
      </c>
      <c r="C7036" s="1">
        <f>IF(C7035+1=Protocol!$V$21,0,C7035+1)</f>
        <v>2</v>
      </c>
      <c r="D7036" s="1">
        <f t="shared" si="235"/>
        <v>3</v>
      </c>
      <c r="E7036" s="1" t="str">
        <f>INDEX(Protocol[Mark],MATCH(C7036,Protocol[Step],0))</f>
        <v>2D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776010003</v>
      </c>
      <c r="H7036" s="134">
        <f>Systematic[[#This Row],[SampleVariableLabel]]+100*Systematic[[#This Row],[State]]</f>
        <v>776010203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776</v>
      </c>
      <c r="B7037" s="1">
        <f>IF(C7037=0,IF(B7036=Protocol!$V$20,1,B7036+1),B7036)</f>
        <v>1</v>
      </c>
      <c r="C7037" s="1">
        <f>IF(C7036+1=Protocol!$V$21,0,C7036+1)</f>
        <v>3</v>
      </c>
      <c r="D7037" s="1">
        <f t="shared" si="235"/>
        <v>4</v>
      </c>
      <c r="E7037" s="1" t="str">
        <f>INDEX(Protocol[Mark],MATCH(C7037,Protocol[Step],0))</f>
        <v>2c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776010004</v>
      </c>
      <c r="H7037" s="134">
        <f>Systematic[[#This Row],[SampleVariableLabel]]+100*Systematic[[#This Row],[State]]</f>
        <v>776010304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776</v>
      </c>
      <c r="B7038" s="1">
        <f>IF(C7038=0,IF(B7037=Protocol!$V$20,1,B7037+1),B7037)</f>
        <v>1</v>
      </c>
      <c r="C7038" s="1">
        <f>IF(C7037+1=Protocol!$V$21,0,C7037+1)</f>
        <v>4</v>
      </c>
      <c r="D7038" s="1">
        <f t="shared" si="235"/>
        <v>5</v>
      </c>
      <c r="E7038" s="1" t="str">
        <f>INDEX(Protocol[Mark],MATCH(C7038,Protocol[Step],0))</f>
        <v>3P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776010005</v>
      </c>
      <c r="H7038" s="134">
        <f>Systematic[[#This Row],[SampleVariableLabel]]+100*Systematic[[#This Row],[State]]</f>
        <v>776010405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776</v>
      </c>
      <c r="B7039" s="1">
        <f>IF(C7039=0,IF(B7038=Protocol!$V$20,1,B7038+1),B7038)</f>
        <v>1</v>
      </c>
      <c r="C7039" s="1">
        <f>IF(C7038+1=Protocol!$V$21,0,C7038+1)</f>
        <v>5</v>
      </c>
      <c r="D7039" s="1">
        <f t="shared" si="235"/>
        <v>6</v>
      </c>
      <c r="E7039" s="1" t="str">
        <f>INDEX(Protocol[Mark],MATCH(C7039,Protocol[Step],0))</f>
        <v>4S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776010006</v>
      </c>
      <c r="H7039" s="134">
        <f>Systematic[[#This Row],[SampleVariableLabel]]+100*Systematic[[#This Row],[State]]</f>
        <v>776010506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776</v>
      </c>
      <c r="B7040" s="1">
        <f>IF(C7040=0,IF(B7039=Protocol!$V$20,1,B7039+1),B7039)</f>
        <v>1</v>
      </c>
      <c r="C7040" s="1">
        <f>IF(C7039+1=Protocol!$V$21,0,C7039+1)</f>
        <v>6</v>
      </c>
      <c r="D7040" s="1">
        <f t="shared" si="235"/>
        <v>1</v>
      </c>
      <c r="E7040" s="1" t="str">
        <f>INDEX(Protocol[Mark],MATCH(C7040,Protocol[Step],0))</f>
        <v>5U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776010001</v>
      </c>
      <c r="H7040" s="134">
        <f>Systematic[[#This Row],[SampleVariableLabel]]+100*Systematic[[#This Row],[State]]</f>
        <v>776010601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776</v>
      </c>
      <c r="B7041" s="1">
        <f>IF(C7041=0,IF(B7040=Protocol!$V$20,1,B7040+1),B7040)</f>
        <v>1</v>
      </c>
      <c r="C7041" s="1">
        <f>IF(C7040+1=Protocol!$V$21,0,C7040+1)</f>
        <v>7</v>
      </c>
      <c r="D7041" s="1">
        <f t="shared" si="235"/>
        <v>2</v>
      </c>
      <c r="E7041" s="1" t="str">
        <f>INDEX(Protocol[Mark],MATCH(C7041,Protocol[Step],0))</f>
        <v>6Rot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776010002</v>
      </c>
      <c r="H7041" s="134">
        <f>Systematic[[#This Row],[SampleVariableLabel]]+100*Systematic[[#This Row],[State]]</f>
        <v>776010702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777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1pfi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777010003</v>
      </c>
      <c r="H7042" s="134">
        <f>Systematic[[#This Row],[SampleVariableLabel]]+100*Systematic[[#This Row],[State]]</f>
        <v>777010003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777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1OctM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777010004</v>
      </c>
      <c r="H7043" s="134">
        <f>Systematic[[#This Row],[SampleVariableLabel]]+100*Systematic[[#This Row],[State]]</f>
        <v>777010104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777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2D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777010005</v>
      </c>
      <c r="H7044" s="134">
        <f>Systematic[[#This Row],[SampleVariableLabel]]+100*Systematic[[#This Row],[State]]</f>
        <v>777010205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777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2c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777010006</v>
      </c>
      <c r="H7045" s="134">
        <f>Systematic[[#This Row],[SampleVariableLabel]]+100*Systematic[[#This Row],[State]]</f>
        <v>777010306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777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3P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777010001</v>
      </c>
      <c r="H7046" s="134">
        <f>Systematic[[#This Row],[SampleVariableLabel]]+100*Systematic[[#This Row],[State]]</f>
        <v>777010401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777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4S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777010002</v>
      </c>
      <c r="H7047" s="134">
        <f>Systematic[[#This Row],[SampleVariableLabel]]+100*Systematic[[#This Row],[State]]</f>
        <v>777010502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777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5U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777010003</v>
      </c>
      <c r="H7048" s="134">
        <f>Systematic[[#This Row],[SampleVariableLabel]]+100*Systematic[[#This Row],[State]]</f>
        <v>777010603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777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6Rot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777010004</v>
      </c>
      <c r="H7049" s="134">
        <f>Systematic[[#This Row],[SampleVariableLabel]]+100*Systematic[[#This Row],[State]]</f>
        <v>777010704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778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1pfi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778010005</v>
      </c>
      <c r="H7050" s="134">
        <f>Systematic[[#This Row],[SampleVariableLabel]]+100*Systematic[[#This Row],[State]]</f>
        <v>778010005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778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1OctM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778010006</v>
      </c>
      <c r="H7051" s="134">
        <f>Systematic[[#This Row],[SampleVariableLabel]]+100*Systematic[[#This Row],[State]]</f>
        <v>778010106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778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2D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778010001</v>
      </c>
      <c r="H7052" s="134">
        <f>Systematic[[#This Row],[SampleVariableLabel]]+100*Systematic[[#This Row],[State]]</f>
        <v>778010201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778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2c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778010002</v>
      </c>
      <c r="H7053" s="134">
        <f>Systematic[[#This Row],[SampleVariableLabel]]+100*Systematic[[#This Row],[State]]</f>
        <v>778010302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778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3P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778010003</v>
      </c>
      <c r="H7054" s="134">
        <f>Systematic[[#This Row],[SampleVariableLabel]]+100*Systematic[[#This Row],[State]]</f>
        <v>778010403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778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4S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778010004</v>
      </c>
      <c r="H7055" s="134">
        <f>Systematic[[#This Row],[SampleVariableLabel]]+100*Systematic[[#This Row],[State]]</f>
        <v>778010504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778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5U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778010005</v>
      </c>
      <c r="H7056" s="134">
        <f>Systematic[[#This Row],[SampleVariableLabel]]+100*Systematic[[#This Row],[State]]</f>
        <v>778010605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778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6Rot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778010006</v>
      </c>
      <c r="H7057" s="134">
        <f>Systematic[[#This Row],[SampleVariableLabel]]+100*Systematic[[#This Row],[State]]</f>
        <v>778010706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779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1pfi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779010001</v>
      </c>
      <c r="H7058" s="134">
        <f>Systematic[[#This Row],[SampleVariableLabel]]+100*Systematic[[#This Row],[State]]</f>
        <v>779010001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779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1OctM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779010002</v>
      </c>
      <c r="H7059" s="134">
        <f>Systematic[[#This Row],[SampleVariableLabel]]+100*Systematic[[#This Row],[State]]</f>
        <v>779010102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779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2D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779010003</v>
      </c>
      <c r="H7060" s="134">
        <f>Systematic[[#This Row],[SampleVariableLabel]]+100*Systematic[[#This Row],[State]]</f>
        <v>779010203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779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2c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779010004</v>
      </c>
      <c r="H7061" s="134">
        <f>Systematic[[#This Row],[SampleVariableLabel]]+100*Systematic[[#This Row],[State]]</f>
        <v>779010304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779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3P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779010005</v>
      </c>
      <c r="H7062" s="134">
        <f>Systematic[[#This Row],[SampleVariableLabel]]+100*Systematic[[#This Row],[State]]</f>
        <v>779010405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779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4S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779010006</v>
      </c>
      <c r="H7063" s="134">
        <f>Systematic[[#This Row],[SampleVariableLabel]]+100*Systematic[[#This Row],[State]]</f>
        <v>779010506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779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5U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779010001</v>
      </c>
      <c r="H7064" s="134">
        <f>Systematic[[#This Row],[SampleVariableLabel]]+100*Systematic[[#This Row],[State]]</f>
        <v>779010601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779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6Rot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779010002</v>
      </c>
      <c r="H7065" s="134">
        <f>Systematic[[#This Row],[SampleVariableLabel]]+100*Systematic[[#This Row],[State]]</f>
        <v>779010702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780</v>
      </c>
      <c r="B7066" s="1">
        <f>IF(C7066=0,IF(B7065=Protocol!$V$20,1,B7065+1),B7065)</f>
        <v>1</v>
      </c>
      <c r="C7066" s="1">
        <f>IF(C7065+1=Protocol!$V$21,0,C7065+1)</f>
        <v>0</v>
      </c>
      <c r="D7066" s="1">
        <f t="shared" si="237"/>
        <v>3</v>
      </c>
      <c r="E7066" s="1" t="str">
        <f>INDEX(Protocol[Mark],MATCH(C7066,Protocol[Step],0))</f>
        <v>1pfi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780010003</v>
      </c>
      <c r="H7066" s="134">
        <f>Systematic[[#This Row],[SampleVariableLabel]]+100*Systematic[[#This Row],[State]]</f>
        <v>780010003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780</v>
      </c>
      <c r="B7067" s="1">
        <f>IF(C7067=0,IF(B7066=Protocol!$V$20,1,B7066+1),B7066)</f>
        <v>1</v>
      </c>
      <c r="C7067" s="1">
        <f>IF(C7066+1=Protocol!$V$21,0,C7066+1)</f>
        <v>1</v>
      </c>
      <c r="D7067" s="1">
        <f t="shared" si="237"/>
        <v>4</v>
      </c>
      <c r="E7067" s="1" t="str">
        <f>INDEX(Protocol[Mark],MATCH(C7067,Protocol[Step],0))</f>
        <v>1OctM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780010004</v>
      </c>
      <c r="H7067" s="134">
        <f>Systematic[[#This Row],[SampleVariableLabel]]+100*Systematic[[#This Row],[State]]</f>
        <v>780010104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780</v>
      </c>
      <c r="B7068" s="1">
        <f>IF(C7068=0,IF(B7067=Protocol!$V$20,1,B7067+1),B7067)</f>
        <v>1</v>
      </c>
      <c r="C7068" s="1">
        <f>IF(C7067+1=Protocol!$V$21,0,C7067+1)</f>
        <v>2</v>
      </c>
      <c r="D7068" s="1">
        <f t="shared" si="237"/>
        <v>5</v>
      </c>
      <c r="E7068" s="1" t="str">
        <f>INDEX(Protocol[Mark],MATCH(C7068,Protocol[Step],0))</f>
        <v>2D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780010005</v>
      </c>
      <c r="H7068" s="134">
        <f>Systematic[[#This Row],[SampleVariableLabel]]+100*Systematic[[#This Row],[State]]</f>
        <v>780010205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780</v>
      </c>
      <c r="B7069" s="1">
        <f>IF(C7069=0,IF(B7068=Protocol!$V$20,1,B7068+1),B7068)</f>
        <v>1</v>
      </c>
      <c r="C7069" s="1">
        <f>IF(C7068+1=Protocol!$V$21,0,C7068+1)</f>
        <v>3</v>
      </c>
      <c r="D7069" s="1">
        <f t="shared" si="237"/>
        <v>6</v>
      </c>
      <c r="E7069" s="1" t="str">
        <f>INDEX(Protocol[Mark],MATCH(C7069,Protocol[Step],0))</f>
        <v>2c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780010006</v>
      </c>
      <c r="H7069" s="134">
        <f>Systematic[[#This Row],[SampleVariableLabel]]+100*Systematic[[#This Row],[State]]</f>
        <v>780010306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780</v>
      </c>
      <c r="B7070" s="1">
        <f>IF(C7070=0,IF(B7069=Protocol!$V$20,1,B7069+1),B7069)</f>
        <v>1</v>
      </c>
      <c r="C7070" s="1">
        <f>IF(C7069+1=Protocol!$V$21,0,C7069+1)</f>
        <v>4</v>
      </c>
      <c r="D7070" s="1">
        <f t="shared" si="237"/>
        <v>1</v>
      </c>
      <c r="E7070" s="1" t="str">
        <f>INDEX(Protocol[Mark],MATCH(C7070,Protocol[Step],0))</f>
        <v>3P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780010001</v>
      </c>
      <c r="H7070" s="134">
        <f>Systematic[[#This Row],[SampleVariableLabel]]+100*Systematic[[#This Row],[State]]</f>
        <v>780010401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780</v>
      </c>
      <c r="B7071" s="1">
        <f>IF(C7071=0,IF(B7070=Protocol!$V$20,1,B7070+1),B7070)</f>
        <v>1</v>
      </c>
      <c r="C7071" s="1">
        <f>IF(C7070+1=Protocol!$V$21,0,C7070+1)</f>
        <v>5</v>
      </c>
      <c r="D7071" s="1">
        <f t="shared" si="237"/>
        <v>2</v>
      </c>
      <c r="E7071" s="1" t="str">
        <f>INDEX(Protocol[Mark],MATCH(C7071,Protocol[Step],0))</f>
        <v>4S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780010002</v>
      </c>
      <c r="H7071" s="134">
        <f>Systematic[[#This Row],[SampleVariableLabel]]+100*Systematic[[#This Row],[State]]</f>
        <v>780010502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780</v>
      </c>
      <c r="B7072" s="1">
        <f>IF(C7072=0,IF(B7071=Protocol!$V$20,1,B7071+1),B7071)</f>
        <v>1</v>
      </c>
      <c r="C7072" s="1">
        <f>IF(C7071+1=Protocol!$V$21,0,C7071+1)</f>
        <v>6</v>
      </c>
      <c r="D7072" s="1">
        <f t="shared" si="237"/>
        <v>3</v>
      </c>
      <c r="E7072" s="1" t="str">
        <f>INDEX(Protocol[Mark],MATCH(C7072,Protocol[Step],0))</f>
        <v>5U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780010003</v>
      </c>
      <c r="H7072" s="134">
        <f>Systematic[[#This Row],[SampleVariableLabel]]+100*Systematic[[#This Row],[State]]</f>
        <v>780010603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780</v>
      </c>
      <c r="B7073" s="1">
        <f>IF(C7073=0,IF(B7072=Protocol!$V$20,1,B7072+1),B7072)</f>
        <v>1</v>
      </c>
      <c r="C7073" s="1">
        <f>IF(C7072+1=Protocol!$V$21,0,C7072+1)</f>
        <v>7</v>
      </c>
      <c r="D7073" s="1">
        <f t="shared" si="237"/>
        <v>4</v>
      </c>
      <c r="E7073" s="1" t="str">
        <f>INDEX(Protocol[Mark],MATCH(C7073,Protocol[Step],0))</f>
        <v>6Rot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780010004</v>
      </c>
      <c r="H7073" s="134">
        <f>Systematic[[#This Row],[SampleVariableLabel]]+100*Systematic[[#This Row],[State]]</f>
        <v>780010704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781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781010005</v>
      </c>
      <c r="H7074" s="134">
        <f>Systematic[[#This Row],[SampleVariableLabel]]+100*Systematic[[#This Row],[State]]</f>
        <v>781010005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781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1OctM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781010006</v>
      </c>
      <c r="H7075" s="134">
        <f>Systematic[[#This Row],[SampleVariableLabel]]+100*Systematic[[#This Row],[State]]</f>
        <v>781010106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781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781010001</v>
      </c>
      <c r="H7076" s="134">
        <f>Systematic[[#This Row],[SampleVariableLabel]]+100*Systematic[[#This Row],[State]]</f>
        <v>781010201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781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781010002</v>
      </c>
      <c r="H7077" s="134">
        <f>Systematic[[#This Row],[SampleVariableLabel]]+100*Systematic[[#This Row],[State]]</f>
        <v>781010302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781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3P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781010003</v>
      </c>
      <c r="H7078" s="134">
        <f>Systematic[[#This Row],[SampleVariableLabel]]+100*Systematic[[#This Row],[State]]</f>
        <v>781010403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781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4S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781010004</v>
      </c>
      <c r="H7079" s="134">
        <f>Systematic[[#This Row],[SampleVariableLabel]]+100*Systematic[[#This Row],[State]]</f>
        <v>781010504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781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5U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781010005</v>
      </c>
      <c r="H7080" s="134">
        <f>Systematic[[#This Row],[SampleVariableLabel]]+100*Systematic[[#This Row],[State]]</f>
        <v>781010605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781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6Rot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781010006</v>
      </c>
      <c r="H7081" s="134">
        <f>Systematic[[#This Row],[SampleVariableLabel]]+100*Systematic[[#This Row],[State]]</f>
        <v>781010706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782</v>
      </c>
      <c r="B7082" s="1">
        <f>IF(C7082=0,IF(B7081=Protocol!$V$20,1,B7081+1),B7081)</f>
        <v>1</v>
      </c>
      <c r="C7082" s="1">
        <f>IF(C7081+1=Protocol!$V$21,0,C7081+1)</f>
        <v>0</v>
      </c>
      <c r="D7082" s="1">
        <f t="shared" si="237"/>
        <v>1</v>
      </c>
      <c r="E7082" s="1" t="str">
        <f>INDEX(Protocol[Mark],MATCH(C7082,Protocol[Step],0))</f>
        <v>1pfi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782010001</v>
      </c>
      <c r="H7082" s="134">
        <f>Systematic[[#This Row],[SampleVariableLabel]]+100*Systematic[[#This Row],[State]]</f>
        <v>782010001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782</v>
      </c>
      <c r="B7083" s="1">
        <f>IF(C7083=0,IF(B7082=Protocol!$V$20,1,B7082+1),B7082)</f>
        <v>1</v>
      </c>
      <c r="C7083" s="1">
        <f>IF(C7082+1=Protocol!$V$21,0,C7082+1)</f>
        <v>1</v>
      </c>
      <c r="D7083" s="1">
        <f t="shared" si="237"/>
        <v>2</v>
      </c>
      <c r="E7083" s="1" t="str">
        <f>INDEX(Protocol[Mark],MATCH(C7083,Protocol[Step],0))</f>
        <v>1OctM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782010002</v>
      </c>
      <c r="H7083" s="134">
        <f>Systematic[[#This Row],[SampleVariableLabel]]+100*Systematic[[#This Row],[State]]</f>
        <v>782010102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782</v>
      </c>
      <c r="B7084" s="1">
        <f>IF(C7084=0,IF(B7083=Protocol!$V$20,1,B7083+1),B7083)</f>
        <v>1</v>
      </c>
      <c r="C7084" s="1">
        <f>IF(C7083+1=Protocol!$V$21,0,C7083+1)</f>
        <v>2</v>
      </c>
      <c r="D7084" s="1">
        <f t="shared" si="237"/>
        <v>3</v>
      </c>
      <c r="E7084" s="1" t="str">
        <f>INDEX(Protocol[Mark],MATCH(C7084,Protocol[Step],0))</f>
        <v>2D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782010003</v>
      </c>
      <c r="H7084" s="134">
        <f>Systematic[[#This Row],[SampleVariableLabel]]+100*Systematic[[#This Row],[State]]</f>
        <v>782010203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782</v>
      </c>
      <c r="B7085" s="1">
        <f>IF(C7085=0,IF(B7084=Protocol!$V$20,1,B7084+1),B7084)</f>
        <v>1</v>
      </c>
      <c r="C7085" s="1">
        <f>IF(C7084+1=Protocol!$V$21,0,C7084+1)</f>
        <v>3</v>
      </c>
      <c r="D7085" s="1">
        <f t="shared" si="237"/>
        <v>4</v>
      </c>
      <c r="E7085" s="1" t="str">
        <f>INDEX(Protocol[Mark],MATCH(C7085,Protocol[Step],0))</f>
        <v>2c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782010004</v>
      </c>
      <c r="H7085" s="134">
        <f>Systematic[[#This Row],[SampleVariableLabel]]+100*Systematic[[#This Row],[State]]</f>
        <v>782010304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782</v>
      </c>
      <c r="B7086" s="1">
        <f>IF(C7086=0,IF(B7085=Protocol!$V$20,1,B7085+1),B7085)</f>
        <v>1</v>
      </c>
      <c r="C7086" s="1">
        <f>IF(C7085+1=Protocol!$V$21,0,C7085+1)</f>
        <v>4</v>
      </c>
      <c r="D7086" s="1">
        <f t="shared" si="237"/>
        <v>5</v>
      </c>
      <c r="E7086" s="1" t="str">
        <f>INDEX(Protocol[Mark],MATCH(C7086,Protocol[Step],0))</f>
        <v>3P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782010005</v>
      </c>
      <c r="H7086" s="134">
        <f>Systematic[[#This Row],[SampleVariableLabel]]+100*Systematic[[#This Row],[State]]</f>
        <v>782010405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782</v>
      </c>
      <c r="B7087" s="1">
        <f>IF(C7087=0,IF(B7086=Protocol!$V$20,1,B7086+1),B7086)</f>
        <v>1</v>
      </c>
      <c r="C7087" s="1">
        <f>IF(C7086+1=Protocol!$V$21,0,C7086+1)</f>
        <v>5</v>
      </c>
      <c r="D7087" s="1">
        <f t="shared" si="237"/>
        <v>6</v>
      </c>
      <c r="E7087" s="1" t="str">
        <f>INDEX(Protocol[Mark],MATCH(C7087,Protocol[Step],0))</f>
        <v>4S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782010006</v>
      </c>
      <c r="H7087" s="134">
        <f>Systematic[[#This Row],[SampleVariableLabel]]+100*Systematic[[#This Row],[State]]</f>
        <v>782010506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782</v>
      </c>
      <c r="B7088" s="1">
        <f>IF(C7088=0,IF(B7087=Protocol!$V$20,1,B7087+1),B7087)</f>
        <v>1</v>
      </c>
      <c r="C7088" s="1">
        <f>IF(C7087+1=Protocol!$V$21,0,C7087+1)</f>
        <v>6</v>
      </c>
      <c r="D7088" s="1">
        <f t="shared" si="237"/>
        <v>1</v>
      </c>
      <c r="E7088" s="1" t="str">
        <f>INDEX(Protocol[Mark],MATCH(C7088,Protocol[Step],0))</f>
        <v>5U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782010001</v>
      </c>
      <c r="H7088" s="134">
        <f>Systematic[[#This Row],[SampleVariableLabel]]+100*Systematic[[#This Row],[State]]</f>
        <v>782010601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782</v>
      </c>
      <c r="B7089" s="1">
        <f>IF(C7089=0,IF(B7088=Protocol!$V$20,1,B7088+1),B7088)</f>
        <v>1</v>
      </c>
      <c r="C7089" s="1">
        <f>IF(C7088+1=Protocol!$V$21,0,C7088+1)</f>
        <v>7</v>
      </c>
      <c r="D7089" s="1">
        <f t="shared" si="237"/>
        <v>2</v>
      </c>
      <c r="E7089" s="1" t="str">
        <f>INDEX(Protocol[Mark],MATCH(C7089,Protocol[Step],0))</f>
        <v>6Rot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782010002</v>
      </c>
      <c r="H7089" s="134">
        <f>Systematic[[#This Row],[SampleVariableLabel]]+100*Systematic[[#This Row],[State]]</f>
        <v>782010702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783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1pfi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783010003</v>
      </c>
      <c r="H7090" s="134">
        <f>Systematic[[#This Row],[SampleVariableLabel]]+100*Systematic[[#This Row],[State]]</f>
        <v>783010003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783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1OctM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783010004</v>
      </c>
      <c r="H7091" s="134">
        <f>Systematic[[#This Row],[SampleVariableLabel]]+100*Systematic[[#This Row],[State]]</f>
        <v>783010104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783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2D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783010005</v>
      </c>
      <c r="H7092" s="134">
        <f>Systematic[[#This Row],[SampleVariableLabel]]+100*Systematic[[#This Row],[State]]</f>
        <v>783010205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783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2c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783010006</v>
      </c>
      <c r="H7093" s="134">
        <f>Systematic[[#This Row],[SampleVariableLabel]]+100*Systematic[[#This Row],[State]]</f>
        <v>783010306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783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3P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783010001</v>
      </c>
      <c r="H7094" s="134">
        <f>Systematic[[#This Row],[SampleVariableLabel]]+100*Systematic[[#This Row],[State]]</f>
        <v>783010401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783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4S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783010002</v>
      </c>
      <c r="H7095" s="134">
        <f>Systematic[[#This Row],[SampleVariableLabel]]+100*Systematic[[#This Row],[State]]</f>
        <v>783010502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783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5U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783010003</v>
      </c>
      <c r="H7096" s="134">
        <f>Systematic[[#This Row],[SampleVariableLabel]]+100*Systematic[[#This Row],[State]]</f>
        <v>783010603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783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6Rot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783010004</v>
      </c>
      <c r="H7097" s="134">
        <f>Systematic[[#This Row],[SampleVariableLabel]]+100*Systematic[[#This Row],[State]]</f>
        <v>783010704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784</v>
      </c>
      <c r="B7098" s="1">
        <f>IF(C7098=0,IF(B7097=Protocol!$V$20,1,B7097+1),B7097)</f>
        <v>1</v>
      </c>
      <c r="C7098" s="1">
        <f>IF(C7097+1=Protocol!$V$21,0,C7097+1)</f>
        <v>0</v>
      </c>
      <c r="D7098" s="1">
        <f t="shared" si="237"/>
        <v>5</v>
      </c>
      <c r="E7098" s="1" t="str">
        <f>INDEX(Protocol[Mark],MATCH(C7098,Protocol[Step],0))</f>
        <v>1pfi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784010005</v>
      </c>
      <c r="H7098" s="134">
        <f>Systematic[[#This Row],[SampleVariableLabel]]+100*Systematic[[#This Row],[State]]</f>
        <v>784010005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784</v>
      </c>
      <c r="B7099" s="1">
        <f>IF(C7099=0,IF(B7098=Protocol!$V$20,1,B7098+1),B7098)</f>
        <v>1</v>
      </c>
      <c r="C7099" s="1">
        <f>IF(C7098+1=Protocol!$V$21,0,C7098+1)</f>
        <v>1</v>
      </c>
      <c r="D7099" s="1">
        <f t="shared" si="237"/>
        <v>6</v>
      </c>
      <c r="E7099" s="1" t="str">
        <f>INDEX(Protocol[Mark],MATCH(C7099,Protocol[Step],0))</f>
        <v>1OctM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784010006</v>
      </c>
      <c r="H7099" s="134">
        <f>Systematic[[#This Row],[SampleVariableLabel]]+100*Systematic[[#This Row],[State]]</f>
        <v>784010106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784</v>
      </c>
      <c r="B7100" s="1">
        <f>IF(C7100=0,IF(B7099=Protocol!$V$20,1,B7099+1),B7099)</f>
        <v>1</v>
      </c>
      <c r="C7100" s="1">
        <f>IF(C7099+1=Protocol!$V$21,0,C7099+1)</f>
        <v>2</v>
      </c>
      <c r="D7100" s="1">
        <f t="shared" si="237"/>
        <v>1</v>
      </c>
      <c r="E7100" s="1" t="str">
        <f>INDEX(Protocol[Mark],MATCH(C7100,Protocol[Step],0))</f>
        <v>2D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784010001</v>
      </c>
      <c r="H7100" s="134">
        <f>Systematic[[#This Row],[SampleVariableLabel]]+100*Systematic[[#This Row],[State]]</f>
        <v>784010201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784</v>
      </c>
      <c r="B7101" s="1">
        <f>IF(C7101=0,IF(B7100=Protocol!$V$20,1,B7100+1),B7100)</f>
        <v>1</v>
      </c>
      <c r="C7101" s="1">
        <f>IF(C7100+1=Protocol!$V$21,0,C7100+1)</f>
        <v>3</v>
      </c>
      <c r="D7101" s="1">
        <f t="shared" si="237"/>
        <v>2</v>
      </c>
      <c r="E7101" s="1" t="str">
        <f>INDEX(Protocol[Mark],MATCH(C7101,Protocol[Step],0))</f>
        <v>2c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784010002</v>
      </c>
      <c r="H7101" s="134">
        <f>Systematic[[#This Row],[SampleVariableLabel]]+100*Systematic[[#This Row],[State]]</f>
        <v>784010302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784</v>
      </c>
      <c r="B7102" s="1">
        <f>IF(C7102=0,IF(B7101=Protocol!$V$20,1,B7101+1),B7101)</f>
        <v>1</v>
      </c>
      <c r="C7102" s="1">
        <f>IF(C7101+1=Protocol!$V$21,0,C7101+1)</f>
        <v>4</v>
      </c>
      <c r="D7102" s="1">
        <f t="shared" si="237"/>
        <v>3</v>
      </c>
      <c r="E7102" s="1" t="str">
        <f>INDEX(Protocol[Mark],MATCH(C7102,Protocol[Step],0))</f>
        <v>3P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784010003</v>
      </c>
      <c r="H7102" s="134">
        <f>Systematic[[#This Row],[SampleVariableLabel]]+100*Systematic[[#This Row],[State]]</f>
        <v>784010403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784</v>
      </c>
      <c r="B7103" s="1">
        <f>IF(C7103=0,IF(B7102=Protocol!$V$20,1,B7102+1),B7102)</f>
        <v>1</v>
      </c>
      <c r="C7103" s="1">
        <f>IF(C7102+1=Protocol!$V$21,0,C7102+1)</f>
        <v>5</v>
      </c>
      <c r="D7103" s="1">
        <f t="shared" si="237"/>
        <v>4</v>
      </c>
      <c r="E7103" s="1" t="str">
        <f>INDEX(Protocol[Mark],MATCH(C7103,Protocol[Step],0))</f>
        <v>4S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784010004</v>
      </c>
      <c r="H7103" s="134">
        <f>Systematic[[#This Row],[SampleVariableLabel]]+100*Systematic[[#This Row],[State]]</f>
        <v>784010504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784</v>
      </c>
      <c r="B7104" s="1">
        <f>IF(C7104=0,IF(B7103=Protocol!$V$20,1,B7103+1),B7103)</f>
        <v>1</v>
      </c>
      <c r="C7104" s="1">
        <f>IF(C7103+1=Protocol!$V$21,0,C7103+1)</f>
        <v>6</v>
      </c>
      <c r="D7104" s="1">
        <f t="shared" si="237"/>
        <v>5</v>
      </c>
      <c r="E7104" s="1" t="str">
        <f>INDEX(Protocol[Mark],MATCH(C7104,Protocol[Step],0))</f>
        <v>5U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784010005</v>
      </c>
      <c r="H7104" s="134">
        <f>Systematic[[#This Row],[SampleVariableLabel]]+100*Systematic[[#This Row],[State]]</f>
        <v>784010605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784</v>
      </c>
      <c r="B7105" s="1">
        <f>IF(C7105=0,IF(B7104=Protocol!$V$20,1,B7104+1),B7104)</f>
        <v>1</v>
      </c>
      <c r="C7105" s="1">
        <f>IF(C7104+1=Protocol!$V$21,0,C7104+1)</f>
        <v>7</v>
      </c>
      <c r="D7105" s="1">
        <f t="shared" si="237"/>
        <v>6</v>
      </c>
      <c r="E7105" s="1" t="str">
        <f>INDEX(Protocol[Mark],MATCH(C7105,Protocol[Step],0))</f>
        <v>6Rot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784010006</v>
      </c>
      <c r="H7105" s="134">
        <f>Systematic[[#This Row],[SampleVariableLabel]]+100*Systematic[[#This Row],[State]]</f>
        <v>784010706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785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1pfi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785010001</v>
      </c>
      <c r="H7106" s="134">
        <f>Systematic[[#This Row],[SampleVariableLabel]]+100*Systematic[[#This Row],[State]]</f>
        <v>785010001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785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1OctM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785010002</v>
      </c>
      <c r="H7107" s="134">
        <f>Systematic[[#This Row],[SampleVariableLabel]]+100*Systematic[[#This Row],[State]]</f>
        <v>785010102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785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2D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785010003</v>
      </c>
      <c r="H7108" s="134">
        <f>Systematic[[#This Row],[SampleVariableLabel]]+100*Systematic[[#This Row],[State]]</f>
        <v>785010203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785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2c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785010004</v>
      </c>
      <c r="H7109" s="134">
        <f>Systematic[[#This Row],[SampleVariableLabel]]+100*Systematic[[#This Row],[State]]</f>
        <v>785010304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785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3P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785010005</v>
      </c>
      <c r="H7110" s="134">
        <f>Systematic[[#This Row],[SampleVariableLabel]]+100*Systematic[[#This Row],[State]]</f>
        <v>785010405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785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4S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785010006</v>
      </c>
      <c r="H7111" s="134">
        <f>Systematic[[#This Row],[SampleVariableLabel]]+100*Systematic[[#This Row],[State]]</f>
        <v>785010506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785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5U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785010001</v>
      </c>
      <c r="H7112" s="134">
        <f>Systematic[[#This Row],[SampleVariableLabel]]+100*Systematic[[#This Row],[State]]</f>
        <v>785010601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785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6Rot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785010002</v>
      </c>
      <c r="H7113" s="134">
        <f>Systematic[[#This Row],[SampleVariableLabel]]+100*Systematic[[#This Row],[State]]</f>
        <v>785010702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786</v>
      </c>
      <c r="B7114" s="1">
        <f>IF(C7114=0,IF(B7113=Protocol!$V$20,1,B7113+1),B7113)</f>
        <v>1</v>
      </c>
      <c r="C7114" s="1">
        <f>IF(C7113+1=Protocol!$V$21,0,C7113+1)</f>
        <v>0</v>
      </c>
      <c r="D7114" s="1">
        <f t="shared" si="239"/>
        <v>3</v>
      </c>
      <c r="E7114" s="1" t="str">
        <f>INDEX(Protocol[Mark],MATCH(C7114,Protocol[Step],0))</f>
        <v>1pfi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786010003</v>
      </c>
      <c r="H7114" s="134">
        <f>Systematic[[#This Row],[SampleVariableLabel]]+100*Systematic[[#This Row],[State]]</f>
        <v>786010003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786</v>
      </c>
      <c r="B7115" s="1">
        <f>IF(C7115=0,IF(B7114=Protocol!$V$20,1,B7114+1),B7114)</f>
        <v>1</v>
      </c>
      <c r="C7115" s="1">
        <f>IF(C7114+1=Protocol!$V$21,0,C7114+1)</f>
        <v>1</v>
      </c>
      <c r="D7115" s="1">
        <f t="shared" si="239"/>
        <v>4</v>
      </c>
      <c r="E7115" s="1" t="str">
        <f>INDEX(Protocol[Mark],MATCH(C7115,Protocol[Step],0))</f>
        <v>1OctM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786010004</v>
      </c>
      <c r="H7115" s="134">
        <f>Systematic[[#This Row],[SampleVariableLabel]]+100*Systematic[[#This Row],[State]]</f>
        <v>786010104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786</v>
      </c>
      <c r="B7116" s="1">
        <f>IF(C7116=0,IF(B7115=Protocol!$V$20,1,B7115+1),B7115)</f>
        <v>1</v>
      </c>
      <c r="C7116" s="1">
        <f>IF(C7115+1=Protocol!$V$21,0,C7115+1)</f>
        <v>2</v>
      </c>
      <c r="D7116" s="1">
        <f t="shared" si="239"/>
        <v>5</v>
      </c>
      <c r="E7116" s="1" t="str">
        <f>INDEX(Protocol[Mark],MATCH(C7116,Protocol[Step],0))</f>
        <v>2D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786010005</v>
      </c>
      <c r="H7116" s="134">
        <f>Systematic[[#This Row],[SampleVariableLabel]]+100*Systematic[[#This Row],[State]]</f>
        <v>786010205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786</v>
      </c>
      <c r="B7117" s="1">
        <f>IF(C7117=0,IF(B7116=Protocol!$V$20,1,B7116+1),B7116)</f>
        <v>1</v>
      </c>
      <c r="C7117" s="1">
        <f>IF(C7116+1=Protocol!$V$21,0,C7116+1)</f>
        <v>3</v>
      </c>
      <c r="D7117" s="1">
        <f t="shared" si="239"/>
        <v>6</v>
      </c>
      <c r="E7117" s="1" t="str">
        <f>INDEX(Protocol[Mark],MATCH(C7117,Protocol[Step],0))</f>
        <v>2c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786010006</v>
      </c>
      <c r="H7117" s="134">
        <f>Systematic[[#This Row],[SampleVariableLabel]]+100*Systematic[[#This Row],[State]]</f>
        <v>786010306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786</v>
      </c>
      <c r="B7118" s="1">
        <f>IF(C7118=0,IF(B7117=Protocol!$V$20,1,B7117+1),B7117)</f>
        <v>1</v>
      </c>
      <c r="C7118" s="1">
        <f>IF(C7117+1=Protocol!$V$21,0,C7117+1)</f>
        <v>4</v>
      </c>
      <c r="D7118" s="1">
        <f t="shared" si="239"/>
        <v>1</v>
      </c>
      <c r="E7118" s="1" t="str">
        <f>INDEX(Protocol[Mark],MATCH(C7118,Protocol[Step],0))</f>
        <v>3P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786010001</v>
      </c>
      <c r="H7118" s="134">
        <f>Systematic[[#This Row],[SampleVariableLabel]]+100*Systematic[[#This Row],[State]]</f>
        <v>786010401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786</v>
      </c>
      <c r="B7119" s="1">
        <f>IF(C7119=0,IF(B7118=Protocol!$V$20,1,B7118+1),B7118)</f>
        <v>1</v>
      </c>
      <c r="C7119" s="1">
        <f>IF(C7118+1=Protocol!$V$21,0,C7118+1)</f>
        <v>5</v>
      </c>
      <c r="D7119" s="1">
        <f t="shared" si="239"/>
        <v>2</v>
      </c>
      <c r="E7119" s="1" t="str">
        <f>INDEX(Protocol[Mark],MATCH(C7119,Protocol[Step],0))</f>
        <v>4S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786010002</v>
      </c>
      <c r="H7119" s="134">
        <f>Systematic[[#This Row],[SampleVariableLabel]]+100*Systematic[[#This Row],[State]]</f>
        <v>786010502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786</v>
      </c>
      <c r="B7120" s="1">
        <f>IF(C7120=0,IF(B7119=Protocol!$V$20,1,B7119+1),B7119)</f>
        <v>1</v>
      </c>
      <c r="C7120" s="1">
        <f>IF(C7119+1=Protocol!$V$21,0,C7119+1)</f>
        <v>6</v>
      </c>
      <c r="D7120" s="1">
        <f t="shared" si="239"/>
        <v>3</v>
      </c>
      <c r="E7120" s="1" t="str">
        <f>INDEX(Protocol[Mark],MATCH(C7120,Protocol[Step],0))</f>
        <v>5U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786010003</v>
      </c>
      <c r="H7120" s="134">
        <f>Systematic[[#This Row],[SampleVariableLabel]]+100*Systematic[[#This Row],[State]]</f>
        <v>786010603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786</v>
      </c>
      <c r="B7121" s="1">
        <f>IF(C7121=0,IF(B7120=Protocol!$V$20,1,B7120+1),B7120)</f>
        <v>1</v>
      </c>
      <c r="C7121" s="1">
        <f>IF(C7120+1=Protocol!$V$21,0,C7120+1)</f>
        <v>7</v>
      </c>
      <c r="D7121" s="1">
        <f t="shared" si="239"/>
        <v>4</v>
      </c>
      <c r="E7121" s="1" t="str">
        <f>INDEX(Protocol[Mark],MATCH(C7121,Protocol[Step],0))</f>
        <v>6Rot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786010004</v>
      </c>
      <c r="H7121" s="134">
        <f>Systematic[[#This Row],[SampleVariableLabel]]+100*Systematic[[#This Row],[State]]</f>
        <v>786010704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787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1pfi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787010005</v>
      </c>
      <c r="H7122" s="134">
        <f>Systematic[[#This Row],[SampleVariableLabel]]+100*Systematic[[#This Row],[State]]</f>
        <v>787010005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787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1OctM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787010006</v>
      </c>
      <c r="H7123" s="134">
        <f>Systematic[[#This Row],[SampleVariableLabel]]+100*Systematic[[#This Row],[State]]</f>
        <v>787010106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787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2D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787010001</v>
      </c>
      <c r="H7124" s="134">
        <f>Systematic[[#This Row],[SampleVariableLabel]]+100*Systematic[[#This Row],[State]]</f>
        <v>787010201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787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2c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787010002</v>
      </c>
      <c r="H7125" s="134">
        <f>Systematic[[#This Row],[SampleVariableLabel]]+100*Systematic[[#This Row],[State]]</f>
        <v>787010302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787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3P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787010003</v>
      </c>
      <c r="H7126" s="134">
        <f>Systematic[[#This Row],[SampleVariableLabel]]+100*Systematic[[#This Row],[State]]</f>
        <v>787010403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787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4S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787010004</v>
      </c>
      <c r="H7127" s="134">
        <f>Systematic[[#This Row],[SampleVariableLabel]]+100*Systematic[[#This Row],[State]]</f>
        <v>787010504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787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5U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787010005</v>
      </c>
      <c r="H7128" s="134">
        <f>Systematic[[#This Row],[SampleVariableLabel]]+100*Systematic[[#This Row],[State]]</f>
        <v>787010605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787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6Rot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787010006</v>
      </c>
      <c r="H7129" s="134">
        <f>Systematic[[#This Row],[SampleVariableLabel]]+100*Systematic[[#This Row],[State]]</f>
        <v>787010706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788</v>
      </c>
      <c r="B7130" s="1">
        <f>IF(C7130=0,IF(B7129=Protocol!$V$20,1,B7129+1),B7129)</f>
        <v>1</v>
      </c>
      <c r="C7130" s="1">
        <f>IF(C7129+1=Protocol!$V$21,0,C7129+1)</f>
        <v>0</v>
      </c>
      <c r="D7130" s="1">
        <f t="shared" si="239"/>
        <v>1</v>
      </c>
      <c r="E7130" s="1" t="str">
        <f>INDEX(Protocol[Mark],MATCH(C7130,Protocol[Step],0))</f>
        <v>1pfi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788010001</v>
      </c>
      <c r="H7130" s="134">
        <f>Systematic[[#This Row],[SampleVariableLabel]]+100*Systematic[[#This Row],[State]]</f>
        <v>788010001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788</v>
      </c>
      <c r="B7131" s="1">
        <f>IF(C7131=0,IF(B7130=Protocol!$V$20,1,B7130+1),B7130)</f>
        <v>1</v>
      </c>
      <c r="C7131" s="1">
        <f>IF(C7130+1=Protocol!$V$21,0,C7130+1)</f>
        <v>1</v>
      </c>
      <c r="D7131" s="1">
        <f t="shared" si="239"/>
        <v>2</v>
      </c>
      <c r="E7131" s="1" t="str">
        <f>INDEX(Protocol[Mark],MATCH(C7131,Protocol[Step],0))</f>
        <v>1OctM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788010002</v>
      </c>
      <c r="H7131" s="134">
        <f>Systematic[[#This Row],[SampleVariableLabel]]+100*Systematic[[#This Row],[State]]</f>
        <v>788010102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788</v>
      </c>
      <c r="B7132" s="1">
        <f>IF(C7132=0,IF(B7131=Protocol!$V$20,1,B7131+1),B7131)</f>
        <v>1</v>
      </c>
      <c r="C7132" s="1">
        <f>IF(C7131+1=Protocol!$V$21,0,C7131+1)</f>
        <v>2</v>
      </c>
      <c r="D7132" s="1">
        <f t="shared" si="239"/>
        <v>3</v>
      </c>
      <c r="E7132" s="1" t="str">
        <f>INDEX(Protocol[Mark],MATCH(C7132,Protocol[Step],0))</f>
        <v>2D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788010003</v>
      </c>
      <c r="H7132" s="134">
        <f>Systematic[[#This Row],[SampleVariableLabel]]+100*Systematic[[#This Row],[State]]</f>
        <v>788010203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788</v>
      </c>
      <c r="B7133" s="1">
        <f>IF(C7133=0,IF(B7132=Protocol!$V$20,1,B7132+1),B7132)</f>
        <v>1</v>
      </c>
      <c r="C7133" s="1">
        <f>IF(C7132+1=Protocol!$V$21,0,C7132+1)</f>
        <v>3</v>
      </c>
      <c r="D7133" s="1">
        <f t="shared" si="239"/>
        <v>4</v>
      </c>
      <c r="E7133" s="1" t="str">
        <f>INDEX(Protocol[Mark],MATCH(C7133,Protocol[Step],0))</f>
        <v>2c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788010004</v>
      </c>
      <c r="H7133" s="134">
        <f>Systematic[[#This Row],[SampleVariableLabel]]+100*Systematic[[#This Row],[State]]</f>
        <v>788010304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788</v>
      </c>
      <c r="B7134" s="1">
        <f>IF(C7134=0,IF(B7133=Protocol!$V$20,1,B7133+1),B7133)</f>
        <v>1</v>
      </c>
      <c r="C7134" s="1">
        <f>IF(C7133+1=Protocol!$V$21,0,C7133+1)</f>
        <v>4</v>
      </c>
      <c r="D7134" s="1">
        <f t="shared" si="239"/>
        <v>5</v>
      </c>
      <c r="E7134" s="1" t="str">
        <f>INDEX(Protocol[Mark],MATCH(C7134,Protocol[Step],0))</f>
        <v>3P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788010005</v>
      </c>
      <c r="H7134" s="134">
        <f>Systematic[[#This Row],[SampleVariableLabel]]+100*Systematic[[#This Row],[State]]</f>
        <v>788010405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788</v>
      </c>
      <c r="B7135" s="1">
        <f>IF(C7135=0,IF(B7134=Protocol!$V$20,1,B7134+1),B7134)</f>
        <v>1</v>
      </c>
      <c r="C7135" s="1">
        <f>IF(C7134+1=Protocol!$V$21,0,C7134+1)</f>
        <v>5</v>
      </c>
      <c r="D7135" s="1">
        <f t="shared" si="239"/>
        <v>6</v>
      </c>
      <c r="E7135" s="1" t="str">
        <f>INDEX(Protocol[Mark],MATCH(C7135,Protocol[Step],0))</f>
        <v>4S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788010006</v>
      </c>
      <c r="H7135" s="134">
        <f>Systematic[[#This Row],[SampleVariableLabel]]+100*Systematic[[#This Row],[State]]</f>
        <v>788010506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788</v>
      </c>
      <c r="B7136" s="1">
        <f>IF(C7136=0,IF(B7135=Protocol!$V$20,1,B7135+1),B7135)</f>
        <v>1</v>
      </c>
      <c r="C7136" s="1">
        <f>IF(C7135+1=Protocol!$V$21,0,C7135+1)</f>
        <v>6</v>
      </c>
      <c r="D7136" s="1">
        <f t="shared" si="239"/>
        <v>1</v>
      </c>
      <c r="E7136" s="1" t="str">
        <f>INDEX(Protocol[Mark],MATCH(C7136,Protocol[Step],0))</f>
        <v>5U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788010001</v>
      </c>
      <c r="H7136" s="134">
        <f>Systematic[[#This Row],[SampleVariableLabel]]+100*Systematic[[#This Row],[State]]</f>
        <v>788010601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788</v>
      </c>
      <c r="B7137" s="1">
        <f>IF(C7137=0,IF(B7136=Protocol!$V$20,1,B7136+1),B7136)</f>
        <v>1</v>
      </c>
      <c r="C7137" s="1">
        <f>IF(C7136+1=Protocol!$V$21,0,C7136+1)</f>
        <v>7</v>
      </c>
      <c r="D7137" s="1">
        <f t="shared" si="239"/>
        <v>2</v>
      </c>
      <c r="E7137" s="1" t="str">
        <f>INDEX(Protocol[Mark],MATCH(C7137,Protocol[Step],0))</f>
        <v>6Rot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788010002</v>
      </c>
      <c r="H7137" s="134">
        <f>Systematic[[#This Row],[SampleVariableLabel]]+100*Systematic[[#This Row],[State]]</f>
        <v>788010702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789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1pfi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789010003</v>
      </c>
      <c r="H7138" s="134">
        <f>Systematic[[#This Row],[SampleVariableLabel]]+100*Systematic[[#This Row],[State]]</f>
        <v>789010003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789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1OctM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789010004</v>
      </c>
      <c r="H7139" s="134">
        <f>Systematic[[#This Row],[SampleVariableLabel]]+100*Systematic[[#This Row],[State]]</f>
        <v>789010104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789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2D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789010005</v>
      </c>
      <c r="H7140" s="134">
        <f>Systematic[[#This Row],[SampleVariableLabel]]+100*Systematic[[#This Row],[State]]</f>
        <v>789010205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789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2c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789010006</v>
      </c>
      <c r="H7141" s="134">
        <f>Systematic[[#This Row],[SampleVariableLabel]]+100*Systematic[[#This Row],[State]]</f>
        <v>789010306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789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3P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789010001</v>
      </c>
      <c r="H7142" s="134">
        <f>Systematic[[#This Row],[SampleVariableLabel]]+100*Systematic[[#This Row],[State]]</f>
        <v>789010401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789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4S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789010002</v>
      </c>
      <c r="H7143" s="134">
        <f>Systematic[[#This Row],[SampleVariableLabel]]+100*Systematic[[#This Row],[State]]</f>
        <v>789010502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789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5U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789010003</v>
      </c>
      <c r="H7144" s="134">
        <f>Systematic[[#This Row],[SampleVariableLabel]]+100*Systematic[[#This Row],[State]]</f>
        <v>789010603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789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6Rot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789010004</v>
      </c>
      <c r="H7145" s="134">
        <f>Systematic[[#This Row],[SampleVariableLabel]]+100*Systematic[[#This Row],[State]]</f>
        <v>789010704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790</v>
      </c>
      <c r="B7146" s="1">
        <f>IF(C7146=0,IF(B7145=Protocol!$V$20,1,B7145+1),B7145)</f>
        <v>1</v>
      </c>
      <c r="C7146" s="1">
        <f>IF(C7145+1=Protocol!$V$21,0,C7145+1)</f>
        <v>0</v>
      </c>
      <c r="D7146" s="1">
        <f t="shared" si="239"/>
        <v>5</v>
      </c>
      <c r="E7146" s="1" t="str">
        <f>INDEX(Protocol[Mark],MATCH(C7146,Protocol[Step],0))</f>
        <v>1pfi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790010005</v>
      </c>
      <c r="H7146" s="134">
        <f>Systematic[[#This Row],[SampleVariableLabel]]+100*Systematic[[#This Row],[State]]</f>
        <v>790010005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790</v>
      </c>
      <c r="B7147" s="1">
        <f>IF(C7147=0,IF(B7146=Protocol!$V$20,1,B7146+1),B7146)</f>
        <v>1</v>
      </c>
      <c r="C7147" s="1">
        <f>IF(C7146+1=Protocol!$V$21,0,C7146+1)</f>
        <v>1</v>
      </c>
      <c r="D7147" s="1">
        <f t="shared" si="239"/>
        <v>6</v>
      </c>
      <c r="E7147" s="1" t="str">
        <f>INDEX(Protocol[Mark],MATCH(C7147,Protocol[Step],0))</f>
        <v>1OctM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790010006</v>
      </c>
      <c r="H7147" s="134">
        <f>Systematic[[#This Row],[SampleVariableLabel]]+100*Systematic[[#This Row],[State]]</f>
        <v>790010106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790</v>
      </c>
      <c r="B7148" s="1">
        <f>IF(C7148=0,IF(B7147=Protocol!$V$20,1,B7147+1),B7147)</f>
        <v>1</v>
      </c>
      <c r="C7148" s="1">
        <f>IF(C7147+1=Protocol!$V$21,0,C7147+1)</f>
        <v>2</v>
      </c>
      <c r="D7148" s="1">
        <f t="shared" si="239"/>
        <v>1</v>
      </c>
      <c r="E7148" s="1" t="str">
        <f>INDEX(Protocol[Mark],MATCH(C7148,Protocol[Step],0))</f>
        <v>2D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790010001</v>
      </c>
      <c r="H7148" s="134">
        <f>Systematic[[#This Row],[SampleVariableLabel]]+100*Systematic[[#This Row],[State]]</f>
        <v>790010201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790</v>
      </c>
      <c r="B7149" s="1">
        <f>IF(C7149=0,IF(B7148=Protocol!$V$20,1,B7148+1),B7148)</f>
        <v>1</v>
      </c>
      <c r="C7149" s="1">
        <f>IF(C7148+1=Protocol!$V$21,0,C7148+1)</f>
        <v>3</v>
      </c>
      <c r="D7149" s="1">
        <f t="shared" si="239"/>
        <v>2</v>
      </c>
      <c r="E7149" s="1" t="str">
        <f>INDEX(Protocol[Mark],MATCH(C7149,Protocol[Step],0))</f>
        <v>2c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790010002</v>
      </c>
      <c r="H7149" s="134">
        <f>Systematic[[#This Row],[SampleVariableLabel]]+100*Systematic[[#This Row],[State]]</f>
        <v>790010302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790</v>
      </c>
      <c r="B7150" s="1">
        <f>IF(C7150=0,IF(B7149=Protocol!$V$20,1,B7149+1),B7149)</f>
        <v>1</v>
      </c>
      <c r="C7150" s="1">
        <f>IF(C7149+1=Protocol!$V$21,0,C7149+1)</f>
        <v>4</v>
      </c>
      <c r="D7150" s="1">
        <f t="shared" si="239"/>
        <v>3</v>
      </c>
      <c r="E7150" s="1" t="str">
        <f>INDEX(Protocol[Mark],MATCH(C7150,Protocol[Step],0))</f>
        <v>3P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790010003</v>
      </c>
      <c r="H7150" s="134">
        <f>Systematic[[#This Row],[SampleVariableLabel]]+100*Systematic[[#This Row],[State]]</f>
        <v>790010403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790</v>
      </c>
      <c r="B7151" s="1">
        <f>IF(C7151=0,IF(B7150=Protocol!$V$20,1,B7150+1),B7150)</f>
        <v>1</v>
      </c>
      <c r="C7151" s="1">
        <f>IF(C7150+1=Protocol!$V$21,0,C7150+1)</f>
        <v>5</v>
      </c>
      <c r="D7151" s="1">
        <f t="shared" si="239"/>
        <v>4</v>
      </c>
      <c r="E7151" s="1" t="str">
        <f>INDEX(Protocol[Mark],MATCH(C7151,Protocol[Step],0))</f>
        <v>4S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790010004</v>
      </c>
      <c r="H7151" s="134">
        <f>Systematic[[#This Row],[SampleVariableLabel]]+100*Systematic[[#This Row],[State]]</f>
        <v>790010504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790</v>
      </c>
      <c r="B7152" s="1">
        <f>IF(C7152=0,IF(B7151=Protocol!$V$20,1,B7151+1),B7151)</f>
        <v>1</v>
      </c>
      <c r="C7152" s="1">
        <f>IF(C7151+1=Protocol!$V$21,0,C7151+1)</f>
        <v>6</v>
      </c>
      <c r="D7152" s="1">
        <f t="shared" si="239"/>
        <v>5</v>
      </c>
      <c r="E7152" s="1" t="str">
        <f>INDEX(Protocol[Mark],MATCH(C7152,Protocol[Step],0))</f>
        <v>5U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790010005</v>
      </c>
      <c r="H7152" s="134">
        <f>Systematic[[#This Row],[SampleVariableLabel]]+100*Systematic[[#This Row],[State]]</f>
        <v>790010605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790</v>
      </c>
      <c r="B7153" s="1">
        <f>IF(C7153=0,IF(B7152=Protocol!$V$20,1,B7152+1),B7152)</f>
        <v>1</v>
      </c>
      <c r="C7153" s="1">
        <f>IF(C7152+1=Protocol!$V$21,0,C7152+1)</f>
        <v>7</v>
      </c>
      <c r="D7153" s="1">
        <f t="shared" si="239"/>
        <v>6</v>
      </c>
      <c r="E7153" s="1" t="str">
        <f>INDEX(Protocol[Mark],MATCH(C7153,Protocol[Step],0))</f>
        <v>6Rot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790010006</v>
      </c>
      <c r="H7153" s="134">
        <f>Systematic[[#This Row],[SampleVariableLabel]]+100*Systematic[[#This Row],[State]]</f>
        <v>790010706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791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1pfi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791010001</v>
      </c>
      <c r="H7154" s="134">
        <f>Systematic[[#This Row],[SampleVariableLabel]]+100*Systematic[[#This Row],[State]]</f>
        <v>791010001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791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1OctM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791010002</v>
      </c>
      <c r="H7155" s="134">
        <f>Systematic[[#This Row],[SampleVariableLabel]]+100*Systematic[[#This Row],[State]]</f>
        <v>791010102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791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2D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791010003</v>
      </c>
      <c r="H7156" s="134">
        <f>Systematic[[#This Row],[SampleVariableLabel]]+100*Systematic[[#This Row],[State]]</f>
        <v>791010203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791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2c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791010004</v>
      </c>
      <c r="H7157" s="134">
        <f>Systematic[[#This Row],[SampleVariableLabel]]+100*Systematic[[#This Row],[State]]</f>
        <v>791010304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791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3P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791010005</v>
      </c>
      <c r="H7158" s="134">
        <f>Systematic[[#This Row],[SampleVariableLabel]]+100*Systematic[[#This Row],[State]]</f>
        <v>791010405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791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4S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791010006</v>
      </c>
      <c r="H7159" s="134">
        <f>Systematic[[#This Row],[SampleVariableLabel]]+100*Systematic[[#This Row],[State]]</f>
        <v>791010506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791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5U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791010001</v>
      </c>
      <c r="H7160" s="134">
        <f>Systematic[[#This Row],[SampleVariableLabel]]+100*Systematic[[#This Row],[State]]</f>
        <v>791010601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791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6Rot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791010002</v>
      </c>
      <c r="H7161" s="134">
        <f>Systematic[[#This Row],[SampleVariableLabel]]+100*Systematic[[#This Row],[State]]</f>
        <v>791010702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792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1pfi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792010003</v>
      </c>
      <c r="H7162" s="134">
        <f>Systematic[[#This Row],[SampleVariableLabel]]+100*Systematic[[#This Row],[State]]</f>
        <v>792010003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792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1OctM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792010004</v>
      </c>
      <c r="H7163" s="134">
        <f>Systematic[[#This Row],[SampleVariableLabel]]+100*Systematic[[#This Row],[State]]</f>
        <v>792010104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792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2D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792010005</v>
      </c>
      <c r="H7164" s="134">
        <f>Systematic[[#This Row],[SampleVariableLabel]]+100*Systematic[[#This Row],[State]]</f>
        <v>792010205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792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2c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792010006</v>
      </c>
      <c r="H7165" s="134">
        <f>Systematic[[#This Row],[SampleVariableLabel]]+100*Systematic[[#This Row],[State]]</f>
        <v>792010306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792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3P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792010001</v>
      </c>
      <c r="H7166" s="134">
        <f>Systematic[[#This Row],[SampleVariableLabel]]+100*Systematic[[#This Row],[State]]</f>
        <v>792010401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792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4S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792010002</v>
      </c>
      <c r="H7167" s="134">
        <f>Systematic[[#This Row],[SampleVariableLabel]]+100*Systematic[[#This Row],[State]]</f>
        <v>792010502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792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5U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792010003</v>
      </c>
      <c r="H7168" s="134">
        <f>Systematic[[#This Row],[SampleVariableLabel]]+100*Systematic[[#This Row],[State]]</f>
        <v>792010603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792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6Rot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792010004</v>
      </c>
      <c r="H7169" s="134">
        <f>Systematic[[#This Row],[SampleVariableLabel]]+100*Systematic[[#This Row],[State]]</f>
        <v>792010704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793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1pfi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793010005</v>
      </c>
      <c r="H7170" s="134">
        <f>Systematic[[#This Row],[SampleVariableLabel]]+100*Systematic[[#This Row],[State]]</f>
        <v>793010005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793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1OctM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793010006</v>
      </c>
      <c r="H7171" s="134">
        <f>Systematic[[#This Row],[SampleVariableLabel]]+100*Systematic[[#This Row],[State]]</f>
        <v>793010106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793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793010001</v>
      </c>
      <c r="H7172" s="134">
        <f>Systematic[[#This Row],[SampleVariableLabel]]+100*Systematic[[#This Row],[State]]</f>
        <v>793010201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793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2c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793010002</v>
      </c>
      <c r="H7173" s="134">
        <f>Systematic[[#This Row],[SampleVariableLabel]]+100*Systematic[[#This Row],[State]]</f>
        <v>793010302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793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793010003</v>
      </c>
      <c r="H7174" s="134">
        <f>Systematic[[#This Row],[SampleVariableLabel]]+100*Systematic[[#This Row],[State]]</f>
        <v>793010403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793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4S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793010004</v>
      </c>
      <c r="H7175" s="134">
        <f>Systematic[[#This Row],[SampleVariableLabel]]+100*Systematic[[#This Row],[State]]</f>
        <v>793010504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793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5U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793010005</v>
      </c>
      <c r="H7176" s="134">
        <f>Systematic[[#This Row],[SampleVariableLabel]]+100*Systematic[[#This Row],[State]]</f>
        <v>793010605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793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6Rot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793010006</v>
      </c>
      <c r="H7177" s="134">
        <f>Systematic[[#This Row],[SampleVariableLabel]]+100*Systematic[[#This Row],[State]]</f>
        <v>793010706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794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1pfi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794010001</v>
      </c>
      <c r="H7178" s="134">
        <f>Systematic[[#This Row],[SampleVariableLabel]]+100*Systematic[[#This Row],[State]]</f>
        <v>794010001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794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1OctM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794010002</v>
      </c>
      <c r="H7179" s="134">
        <f>Systematic[[#This Row],[SampleVariableLabel]]+100*Systematic[[#This Row],[State]]</f>
        <v>794010102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794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794010003</v>
      </c>
      <c r="H7180" s="134">
        <f>Systematic[[#This Row],[SampleVariableLabel]]+100*Systematic[[#This Row],[State]]</f>
        <v>794010203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794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794010004</v>
      </c>
      <c r="H7181" s="134">
        <f>Systematic[[#This Row],[SampleVariableLabel]]+100*Systematic[[#This Row],[State]]</f>
        <v>794010304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794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3P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794010005</v>
      </c>
      <c r="H7182" s="134">
        <f>Systematic[[#This Row],[SampleVariableLabel]]+100*Systematic[[#This Row],[State]]</f>
        <v>794010405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794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4S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794010006</v>
      </c>
      <c r="H7183" s="134">
        <f>Systematic[[#This Row],[SampleVariableLabel]]+100*Systematic[[#This Row],[State]]</f>
        <v>794010506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794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5U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794010001</v>
      </c>
      <c r="H7184" s="134">
        <f>Systematic[[#This Row],[SampleVariableLabel]]+100*Systematic[[#This Row],[State]]</f>
        <v>794010601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794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794010002</v>
      </c>
      <c r="H7185" s="134">
        <f>Systematic[[#This Row],[SampleVariableLabel]]+100*Systematic[[#This Row],[State]]</f>
        <v>794010702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795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1pfi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795010003</v>
      </c>
      <c r="H7186" s="134">
        <f>Systematic[[#This Row],[SampleVariableLabel]]+100*Systematic[[#This Row],[State]]</f>
        <v>795010003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795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1OctM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795010004</v>
      </c>
      <c r="H7187" s="134">
        <f>Systematic[[#This Row],[SampleVariableLabel]]+100*Systematic[[#This Row],[State]]</f>
        <v>795010104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795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2D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795010005</v>
      </c>
      <c r="H7188" s="134">
        <f>Systematic[[#This Row],[SampleVariableLabel]]+100*Systematic[[#This Row],[State]]</f>
        <v>795010205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795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2c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795010006</v>
      </c>
      <c r="H7189" s="134">
        <f>Systematic[[#This Row],[SampleVariableLabel]]+100*Systematic[[#This Row],[State]]</f>
        <v>795010306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795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3P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795010001</v>
      </c>
      <c r="H7190" s="134">
        <f>Systematic[[#This Row],[SampleVariableLabel]]+100*Systematic[[#This Row],[State]]</f>
        <v>795010401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795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4S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795010002</v>
      </c>
      <c r="H7191" s="134">
        <f>Systematic[[#This Row],[SampleVariableLabel]]+100*Systematic[[#This Row],[State]]</f>
        <v>795010502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795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5U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795010003</v>
      </c>
      <c r="H7192" s="134">
        <f>Systematic[[#This Row],[SampleVariableLabel]]+100*Systematic[[#This Row],[State]]</f>
        <v>795010603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795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6Rot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795010004</v>
      </c>
      <c r="H7193" s="134">
        <f>Systematic[[#This Row],[SampleVariableLabel]]+100*Systematic[[#This Row],[State]]</f>
        <v>795010704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796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1pfi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796010005</v>
      </c>
      <c r="H7194" s="134">
        <f>Systematic[[#This Row],[SampleVariableLabel]]+100*Systematic[[#This Row],[State]]</f>
        <v>796010005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796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1OctM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796010006</v>
      </c>
      <c r="H7195" s="134">
        <f>Systematic[[#This Row],[SampleVariableLabel]]+100*Systematic[[#This Row],[State]]</f>
        <v>796010106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796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2D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796010001</v>
      </c>
      <c r="H7196" s="134">
        <f>Systematic[[#This Row],[SampleVariableLabel]]+100*Systematic[[#This Row],[State]]</f>
        <v>796010201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796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2c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796010002</v>
      </c>
      <c r="H7197" s="134">
        <f>Systematic[[#This Row],[SampleVariableLabel]]+100*Systematic[[#This Row],[State]]</f>
        <v>796010302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796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3P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796010003</v>
      </c>
      <c r="H7198" s="134">
        <f>Systematic[[#This Row],[SampleVariableLabel]]+100*Systematic[[#This Row],[State]]</f>
        <v>796010403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796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4S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796010004</v>
      </c>
      <c r="H7199" s="134">
        <f>Systematic[[#This Row],[SampleVariableLabel]]+100*Systematic[[#This Row],[State]]</f>
        <v>796010504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796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5U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796010005</v>
      </c>
      <c r="H7200" s="134">
        <f>Systematic[[#This Row],[SampleVariableLabel]]+100*Systematic[[#This Row],[State]]</f>
        <v>796010605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796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6Rot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796010006</v>
      </c>
      <c r="H7201" s="134">
        <f>Systematic[[#This Row],[SampleVariableLabel]]+100*Systematic[[#This Row],[State]]</f>
        <v>796010706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797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1pfi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797010001</v>
      </c>
      <c r="H7202" s="134">
        <f>Systematic[[#This Row],[SampleVariableLabel]]+100*Systematic[[#This Row],[State]]</f>
        <v>797010001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797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1OctM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797010002</v>
      </c>
      <c r="H7203" s="134">
        <f>Systematic[[#This Row],[SampleVariableLabel]]+100*Systematic[[#This Row],[State]]</f>
        <v>797010102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797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2D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797010003</v>
      </c>
      <c r="H7204" s="134">
        <f>Systematic[[#This Row],[SampleVariableLabel]]+100*Systematic[[#This Row],[State]]</f>
        <v>797010203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797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2c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797010004</v>
      </c>
      <c r="H7205" s="134">
        <f>Systematic[[#This Row],[SampleVariableLabel]]+100*Systematic[[#This Row],[State]]</f>
        <v>797010304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797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3P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797010005</v>
      </c>
      <c r="H7206" s="134">
        <f>Systematic[[#This Row],[SampleVariableLabel]]+100*Systematic[[#This Row],[State]]</f>
        <v>797010405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797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4S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797010006</v>
      </c>
      <c r="H7207" s="134">
        <f>Systematic[[#This Row],[SampleVariableLabel]]+100*Systematic[[#This Row],[State]]</f>
        <v>797010506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797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5U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797010001</v>
      </c>
      <c r="H7208" s="134">
        <f>Systematic[[#This Row],[SampleVariableLabel]]+100*Systematic[[#This Row],[State]]</f>
        <v>797010601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797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6Rot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797010002</v>
      </c>
      <c r="H7209" s="134">
        <f>Systematic[[#This Row],[SampleVariableLabel]]+100*Systematic[[#This Row],[State]]</f>
        <v>797010702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798</v>
      </c>
      <c r="B7210" s="1">
        <f>IF(C7210=0,IF(B7209=Protocol!$V$20,1,B7209+1),B7209)</f>
        <v>1</v>
      </c>
      <c r="C7210" s="1">
        <f>IF(C7209+1=Protocol!$V$21,0,C7209+1)</f>
        <v>0</v>
      </c>
      <c r="D7210" s="1">
        <f t="shared" si="241"/>
        <v>3</v>
      </c>
      <c r="E7210" s="1" t="str">
        <f>INDEX(Protocol[Mark],MATCH(C7210,Protocol[Step],0))</f>
        <v>1pfi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798010003</v>
      </c>
      <c r="H7210" s="134">
        <f>Systematic[[#This Row],[SampleVariableLabel]]+100*Systematic[[#This Row],[State]]</f>
        <v>798010003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798</v>
      </c>
      <c r="B7211" s="1">
        <f>IF(C7211=0,IF(B7210=Protocol!$V$20,1,B7210+1),B7210)</f>
        <v>1</v>
      </c>
      <c r="C7211" s="1">
        <f>IF(C7210+1=Protocol!$V$21,0,C7210+1)</f>
        <v>1</v>
      </c>
      <c r="D7211" s="1">
        <f t="shared" si="241"/>
        <v>4</v>
      </c>
      <c r="E7211" s="1" t="str">
        <f>INDEX(Protocol[Mark],MATCH(C7211,Protocol[Step],0))</f>
        <v>1OctM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798010004</v>
      </c>
      <c r="H7211" s="134">
        <f>Systematic[[#This Row],[SampleVariableLabel]]+100*Systematic[[#This Row],[State]]</f>
        <v>798010104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798</v>
      </c>
      <c r="B7212" s="1">
        <f>IF(C7212=0,IF(B7211=Protocol!$V$20,1,B7211+1),B7211)</f>
        <v>1</v>
      </c>
      <c r="C7212" s="1">
        <f>IF(C7211+1=Protocol!$V$21,0,C7211+1)</f>
        <v>2</v>
      </c>
      <c r="D7212" s="1">
        <f t="shared" si="241"/>
        <v>5</v>
      </c>
      <c r="E7212" s="1" t="str">
        <f>INDEX(Protocol[Mark],MATCH(C7212,Protocol[Step],0))</f>
        <v>2D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798010005</v>
      </c>
      <c r="H7212" s="134">
        <f>Systematic[[#This Row],[SampleVariableLabel]]+100*Systematic[[#This Row],[State]]</f>
        <v>798010205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798</v>
      </c>
      <c r="B7213" s="1">
        <f>IF(C7213=0,IF(B7212=Protocol!$V$20,1,B7212+1),B7212)</f>
        <v>1</v>
      </c>
      <c r="C7213" s="1">
        <f>IF(C7212+1=Protocol!$V$21,0,C7212+1)</f>
        <v>3</v>
      </c>
      <c r="D7213" s="1">
        <f t="shared" si="241"/>
        <v>6</v>
      </c>
      <c r="E7213" s="1" t="str">
        <f>INDEX(Protocol[Mark],MATCH(C7213,Protocol[Step],0))</f>
        <v>2c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798010006</v>
      </c>
      <c r="H7213" s="134">
        <f>Systematic[[#This Row],[SampleVariableLabel]]+100*Systematic[[#This Row],[State]]</f>
        <v>798010306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798</v>
      </c>
      <c r="B7214" s="1">
        <f>IF(C7214=0,IF(B7213=Protocol!$V$20,1,B7213+1),B7213)</f>
        <v>1</v>
      </c>
      <c r="C7214" s="1">
        <f>IF(C7213+1=Protocol!$V$21,0,C7213+1)</f>
        <v>4</v>
      </c>
      <c r="D7214" s="1">
        <f t="shared" si="241"/>
        <v>1</v>
      </c>
      <c r="E7214" s="1" t="str">
        <f>INDEX(Protocol[Mark],MATCH(C7214,Protocol[Step],0))</f>
        <v>3P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798010001</v>
      </c>
      <c r="H7214" s="134">
        <f>Systematic[[#This Row],[SampleVariableLabel]]+100*Systematic[[#This Row],[State]]</f>
        <v>798010401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798</v>
      </c>
      <c r="B7215" s="1">
        <f>IF(C7215=0,IF(B7214=Protocol!$V$20,1,B7214+1),B7214)</f>
        <v>1</v>
      </c>
      <c r="C7215" s="1">
        <f>IF(C7214+1=Protocol!$V$21,0,C7214+1)</f>
        <v>5</v>
      </c>
      <c r="D7215" s="1">
        <f t="shared" si="241"/>
        <v>2</v>
      </c>
      <c r="E7215" s="1" t="str">
        <f>INDEX(Protocol[Mark],MATCH(C7215,Protocol[Step],0))</f>
        <v>4S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798010002</v>
      </c>
      <c r="H7215" s="134">
        <f>Systematic[[#This Row],[SampleVariableLabel]]+100*Systematic[[#This Row],[State]]</f>
        <v>798010502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798</v>
      </c>
      <c r="B7216" s="1">
        <f>IF(C7216=0,IF(B7215=Protocol!$V$20,1,B7215+1),B7215)</f>
        <v>1</v>
      </c>
      <c r="C7216" s="1">
        <f>IF(C7215+1=Protocol!$V$21,0,C7215+1)</f>
        <v>6</v>
      </c>
      <c r="D7216" s="1">
        <f t="shared" si="241"/>
        <v>3</v>
      </c>
      <c r="E7216" s="1" t="str">
        <f>INDEX(Protocol[Mark],MATCH(C7216,Protocol[Step],0))</f>
        <v>5U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798010003</v>
      </c>
      <c r="H7216" s="134">
        <f>Systematic[[#This Row],[SampleVariableLabel]]+100*Systematic[[#This Row],[State]]</f>
        <v>798010603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798</v>
      </c>
      <c r="B7217" s="1">
        <f>IF(C7217=0,IF(B7216=Protocol!$V$20,1,B7216+1),B7216)</f>
        <v>1</v>
      </c>
      <c r="C7217" s="1">
        <f>IF(C7216+1=Protocol!$V$21,0,C7216+1)</f>
        <v>7</v>
      </c>
      <c r="D7217" s="1">
        <f t="shared" si="241"/>
        <v>4</v>
      </c>
      <c r="E7217" s="1" t="str">
        <f>INDEX(Protocol[Mark],MATCH(C7217,Protocol[Step],0))</f>
        <v>6Rot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798010004</v>
      </c>
      <c r="H7217" s="134">
        <f>Systematic[[#This Row],[SampleVariableLabel]]+100*Systematic[[#This Row],[State]]</f>
        <v>798010704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799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1pfi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799010005</v>
      </c>
      <c r="H7218" s="134">
        <f>Systematic[[#This Row],[SampleVariableLabel]]+100*Systematic[[#This Row],[State]]</f>
        <v>799010005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799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1OctM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799010006</v>
      </c>
      <c r="H7219" s="134">
        <f>Systematic[[#This Row],[SampleVariableLabel]]+100*Systematic[[#This Row],[State]]</f>
        <v>799010106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799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2D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799010001</v>
      </c>
      <c r="H7220" s="134">
        <f>Systematic[[#This Row],[SampleVariableLabel]]+100*Systematic[[#This Row],[State]]</f>
        <v>799010201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799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2c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799010002</v>
      </c>
      <c r="H7221" s="134">
        <f>Systematic[[#This Row],[SampleVariableLabel]]+100*Systematic[[#This Row],[State]]</f>
        <v>799010302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799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3P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799010003</v>
      </c>
      <c r="H7222" s="134">
        <f>Systematic[[#This Row],[SampleVariableLabel]]+100*Systematic[[#This Row],[State]]</f>
        <v>799010403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799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4S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799010004</v>
      </c>
      <c r="H7223" s="134">
        <f>Systematic[[#This Row],[SampleVariableLabel]]+100*Systematic[[#This Row],[State]]</f>
        <v>799010504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799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5U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799010005</v>
      </c>
      <c r="H7224" s="134">
        <f>Systematic[[#This Row],[SampleVariableLabel]]+100*Systematic[[#This Row],[State]]</f>
        <v>799010605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799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6Rot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799010006</v>
      </c>
      <c r="H7225" s="134">
        <f>Systematic[[#This Row],[SampleVariableLabel]]+100*Systematic[[#This Row],[State]]</f>
        <v>799010706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800</v>
      </c>
      <c r="B7226" s="1">
        <f>IF(C7226=0,IF(B7225=Protocol!$V$20,1,B7225+1),B7225)</f>
        <v>1</v>
      </c>
      <c r="C7226" s="1">
        <f>IF(C7225+1=Protocol!$V$21,0,C7225+1)</f>
        <v>0</v>
      </c>
      <c r="D7226" s="1">
        <f t="shared" si="241"/>
        <v>1</v>
      </c>
      <c r="E7226" s="1" t="str">
        <f>INDEX(Protocol[Mark],MATCH(C7226,Protocol[Step],0))</f>
        <v>1pfi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800010001</v>
      </c>
      <c r="H7226" s="134">
        <f>Systematic[[#This Row],[SampleVariableLabel]]+100*Systematic[[#This Row],[State]]</f>
        <v>800010001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800</v>
      </c>
      <c r="B7227" s="1">
        <f>IF(C7227=0,IF(B7226=Protocol!$V$20,1,B7226+1),B7226)</f>
        <v>1</v>
      </c>
      <c r="C7227" s="1">
        <f>IF(C7226+1=Protocol!$V$21,0,C7226+1)</f>
        <v>1</v>
      </c>
      <c r="D7227" s="1">
        <f t="shared" si="241"/>
        <v>2</v>
      </c>
      <c r="E7227" s="1" t="str">
        <f>INDEX(Protocol[Mark],MATCH(C7227,Protocol[Step],0))</f>
        <v>1OctM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800010002</v>
      </c>
      <c r="H7227" s="134">
        <f>Systematic[[#This Row],[SampleVariableLabel]]+100*Systematic[[#This Row],[State]]</f>
        <v>800010102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800</v>
      </c>
      <c r="B7228" s="1">
        <f>IF(C7228=0,IF(B7227=Protocol!$V$20,1,B7227+1),B7227)</f>
        <v>1</v>
      </c>
      <c r="C7228" s="1">
        <f>IF(C7227+1=Protocol!$V$21,0,C7227+1)</f>
        <v>2</v>
      </c>
      <c r="D7228" s="1">
        <f t="shared" si="241"/>
        <v>3</v>
      </c>
      <c r="E7228" s="1" t="str">
        <f>INDEX(Protocol[Mark],MATCH(C7228,Protocol[Step],0))</f>
        <v>2D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800010003</v>
      </c>
      <c r="H7228" s="134">
        <f>Systematic[[#This Row],[SampleVariableLabel]]+100*Systematic[[#This Row],[State]]</f>
        <v>800010203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800</v>
      </c>
      <c r="B7229" s="1">
        <f>IF(C7229=0,IF(B7228=Protocol!$V$20,1,B7228+1),B7228)</f>
        <v>1</v>
      </c>
      <c r="C7229" s="1">
        <f>IF(C7228+1=Protocol!$V$21,0,C7228+1)</f>
        <v>3</v>
      </c>
      <c r="D7229" s="1">
        <f t="shared" si="241"/>
        <v>4</v>
      </c>
      <c r="E7229" s="1" t="str">
        <f>INDEX(Protocol[Mark],MATCH(C7229,Protocol[Step],0))</f>
        <v>2c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800010004</v>
      </c>
      <c r="H7229" s="134">
        <f>Systematic[[#This Row],[SampleVariableLabel]]+100*Systematic[[#This Row],[State]]</f>
        <v>800010304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800</v>
      </c>
      <c r="B7230" s="1">
        <f>IF(C7230=0,IF(B7229=Protocol!$V$20,1,B7229+1),B7229)</f>
        <v>1</v>
      </c>
      <c r="C7230" s="1">
        <f>IF(C7229+1=Protocol!$V$21,0,C7229+1)</f>
        <v>4</v>
      </c>
      <c r="D7230" s="1">
        <f t="shared" si="241"/>
        <v>5</v>
      </c>
      <c r="E7230" s="1" t="str">
        <f>INDEX(Protocol[Mark],MATCH(C7230,Protocol[Step],0))</f>
        <v>3P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800010005</v>
      </c>
      <c r="H7230" s="134">
        <f>Systematic[[#This Row],[SampleVariableLabel]]+100*Systematic[[#This Row],[State]]</f>
        <v>800010405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800</v>
      </c>
      <c r="B7231" s="1">
        <f>IF(C7231=0,IF(B7230=Protocol!$V$20,1,B7230+1),B7230)</f>
        <v>1</v>
      </c>
      <c r="C7231" s="1">
        <f>IF(C7230+1=Protocol!$V$21,0,C7230+1)</f>
        <v>5</v>
      </c>
      <c r="D7231" s="1">
        <f t="shared" si="241"/>
        <v>6</v>
      </c>
      <c r="E7231" s="1" t="str">
        <f>INDEX(Protocol[Mark],MATCH(C7231,Protocol[Step],0))</f>
        <v>4S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800010006</v>
      </c>
      <c r="H7231" s="134">
        <f>Systematic[[#This Row],[SampleVariableLabel]]+100*Systematic[[#This Row],[State]]</f>
        <v>800010506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800</v>
      </c>
      <c r="B7232" s="1">
        <f>IF(C7232=0,IF(B7231=Protocol!$V$20,1,B7231+1),B7231)</f>
        <v>1</v>
      </c>
      <c r="C7232" s="1">
        <f>IF(C7231+1=Protocol!$V$21,0,C7231+1)</f>
        <v>6</v>
      </c>
      <c r="D7232" s="1">
        <f t="shared" si="241"/>
        <v>1</v>
      </c>
      <c r="E7232" s="1" t="str">
        <f>INDEX(Protocol[Mark],MATCH(C7232,Protocol[Step],0))</f>
        <v>5U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800010001</v>
      </c>
      <c r="H7232" s="134">
        <f>Systematic[[#This Row],[SampleVariableLabel]]+100*Systematic[[#This Row],[State]]</f>
        <v>800010601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800</v>
      </c>
      <c r="B7233" s="1">
        <f>IF(C7233=0,IF(B7232=Protocol!$V$20,1,B7232+1),B7232)</f>
        <v>1</v>
      </c>
      <c r="C7233" s="1">
        <f>IF(C7232+1=Protocol!$V$21,0,C7232+1)</f>
        <v>7</v>
      </c>
      <c r="D7233" s="1">
        <f t="shared" si="241"/>
        <v>2</v>
      </c>
      <c r="E7233" s="1" t="str">
        <f>INDEX(Protocol[Mark],MATCH(C7233,Protocol[Step],0))</f>
        <v>6Rot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800010002</v>
      </c>
      <c r="H7233" s="134">
        <f>Systematic[[#This Row],[SampleVariableLabel]]+100*Systematic[[#This Row],[State]]</f>
        <v>800010702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801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1pfi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801010003</v>
      </c>
      <c r="H7234" s="134">
        <f>Systematic[[#This Row],[SampleVariableLabel]]+100*Systematic[[#This Row],[State]]</f>
        <v>801010003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801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1OctM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801010004</v>
      </c>
      <c r="H7235" s="134">
        <f>Systematic[[#This Row],[SampleVariableLabel]]+100*Systematic[[#This Row],[State]]</f>
        <v>801010104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801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2D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801010005</v>
      </c>
      <c r="H7236" s="134">
        <f>Systematic[[#This Row],[SampleVariableLabel]]+100*Systematic[[#This Row],[State]]</f>
        <v>801010205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801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2c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801010006</v>
      </c>
      <c r="H7237" s="134">
        <f>Systematic[[#This Row],[SampleVariableLabel]]+100*Systematic[[#This Row],[State]]</f>
        <v>801010306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801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3P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801010001</v>
      </c>
      <c r="H7238" s="134">
        <f>Systematic[[#This Row],[SampleVariableLabel]]+100*Systematic[[#This Row],[State]]</f>
        <v>801010401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801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4S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801010002</v>
      </c>
      <c r="H7239" s="134">
        <f>Systematic[[#This Row],[SampleVariableLabel]]+100*Systematic[[#This Row],[State]]</f>
        <v>801010502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801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5U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801010003</v>
      </c>
      <c r="H7240" s="134">
        <f>Systematic[[#This Row],[SampleVariableLabel]]+100*Systematic[[#This Row],[State]]</f>
        <v>801010603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801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6Rot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801010004</v>
      </c>
      <c r="H7241" s="134">
        <f>Systematic[[#This Row],[SampleVariableLabel]]+100*Systematic[[#This Row],[State]]</f>
        <v>801010704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802</v>
      </c>
      <c r="B7242" s="1">
        <f>IF(C7242=0,IF(B7241=Protocol!$V$20,1,B7241+1),B7241)</f>
        <v>1</v>
      </c>
      <c r="C7242" s="1">
        <f>IF(C7241+1=Protocol!$V$21,0,C7241+1)</f>
        <v>0</v>
      </c>
      <c r="D7242" s="1">
        <f t="shared" si="243"/>
        <v>5</v>
      </c>
      <c r="E7242" s="1" t="str">
        <f>INDEX(Protocol[Mark],MATCH(C7242,Protocol[Step],0))</f>
        <v>1pfi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802010005</v>
      </c>
      <c r="H7242" s="134">
        <f>Systematic[[#This Row],[SampleVariableLabel]]+100*Systematic[[#This Row],[State]]</f>
        <v>802010005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802</v>
      </c>
      <c r="B7243" s="1">
        <f>IF(C7243=0,IF(B7242=Protocol!$V$20,1,B7242+1),B7242)</f>
        <v>1</v>
      </c>
      <c r="C7243" s="1">
        <f>IF(C7242+1=Protocol!$V$21,0,C7242+1)</f>
        <v>1</v>
      </c>
      <c r="D7243" s="1">
        <f t="shared" si="243"/>
        <v>6</v>
      </c>
      <c r="E7243" s="1" t="str">
        <f>INDEX(Protocol[Mark],MATCH(C7243,Protocol[Step],0))</f>
        <v>1OctM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802010006</v>
      </c>
      <c r="H7243" s="134">
        <f>Systematic[[#This Row],[SampleVariableLabel]]+100*Systematic[[#This Row],[State]]</f>
        <v>802010106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802</v>
      </c>
      <c r="B7244" s="1">
        <f>IF(C7244=0,IF(B7243=Protocol!$V$20,1,B7243+1),B7243)</f>
        <v>1</v>
      </c>
      <c r="C7244" s="1">
        <f>IF(C7243+1=Protocol!$V$21,0,C7243+1)</f>
        <v>2</v>
      </c>
      <c r="D7244" s="1">
        <f t="shared" si="243"/>
        <v>1</v>
      </c>
      <c r="E7244" s="1" t="str">
        <f>INDEX(Protocol[Mark],MATCH(C7244,Protocol[Step],0))</f>
        <v>2D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802010001</v>
      </c>
      <c r="H7244" s="134">
        <f>Systematic[[#This Row],[SampleVariableLabel]]+100*Systematic[[#This Row],[State]]</f>
        <v>802010201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802</v>
      </c>
      <c r="B7245" s="1">
        <f>IF(C7245=0,IF(B7244=Protocol!$V$20,1,B7244+1),B7244)</f>
        <v>1</v>
      </c>
      <c r="C7245" s="1">
        <f>IF(C7244+1=Protocol!$V$21,0,C7244+1)</f>
        <v>3</v>
      </c>
      <c r="D7245" s="1">
        <f t="shared" si="243"/>
        <v>2</v>
      </c>
      <c r="E7245" s="1" t="str">
        <f>INDEX(Protocol[Mark],MATCH(C7245,Protocol[Step],0))</f>
        <v>2c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802010002</v>
      </c>
      <c r="H7245" s="134">
        <f>Systematic[[#This Row],[SampleVariableLabel]]+100*Systematic[[#This Row],[State]]</f>
        <v>802010302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802</v>
      </c>
      <c r="B7246" s="1">
        <f>IF(C7246=0,IF(B7245=Protocol!$V$20,1,B7245+1),B7245)</f>
        <v>1</v>
      </c>
      <c r="C7246" s="1">
        <f>IF(C7245+1=Protocol!$V$21,0,C7245+1)</f>
        <v>4</v>
      </c>
      <c r="D7246" s="1">
        <f t="shared" si="243"/>
        <v>3</v>
      </c>
      <c r="E7246" s="1" t="str">
        <f>INDEX(Protocol[Mark],MATCH(C7246,Protocol[Step],0))</f>
        <v>3P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802010003</v>
      </c>
      <c r="H7246" s="134">
        <f>Systematic[[#This Row],[SampleVariableLabel]]+100*Systematic[[#This Row],[State]]</f>
        <v>802010403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802</v>
      </c>
      <c r="B7247" s="1">
        <f>IF(C7247=0,IF(B7246=Protocol!$V$20,1,B7246+1),B7246)</f>
        <v>1</v>
      </c>
      <c r="C7247" s="1">
        <f>IF(C7246+1=Protocol!$V$21,0,C7246+1)</f>
        <v>5</v>
      </c>
      <c r="D7247" s="1">
        <f t="shared" si="243"/>
        <v>4</v>
      </c>
      <c r="E7247" s="1" t="str">
        <f>INDEX(Protocol[Mark],MATCH(C7247,Protocol[Step],0))</f>
        <v>4S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802010004</v>
      </c>
      <c r="H7247" s="134">
        <f>Systematic[[#This Row],[SampleVariableLabel]]+100*Systematic[[#This Row],[State]]</f>
        <v>802010504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802</v>
      </c>
      <c r="B7248" s="1">
        <f>IF(C7248=0,IF(B7247=Protocol!$V$20,1,B7247+1),B7247)</f>
        <v>1</v>
      </c>
      <c r="C7248" s="1">
        <f>IF(C7247+1=Protocol!$V$21,0,C7247+1)</f>
        <v>6</v>
      </c>
      <c r="D7248" s="1">
        <f t="shared" si="243"/>
        <v>5</v>
      </c>
      <c r="E7248" s="1" t="str">
        <f>INDEX(Protocol[Mark],MATCH(C7248,Protocol[Step],0))</f>
        <v>5U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802010005</v>
      </c>
      <c r="H7248" s="134">
        <f>Systematic[[#This Row],[SampleVariableLabel]]+100*Systematic[[#This Row],[State]]</f>
        <v>802010605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802</v>
      </c>
      <c r="B7249" s="1">
        <f>IF(C7249=0,IF(B7248=Protocol!$V$20,1,B7248+1),B7248)</f>
        <v>1</v>
      </c>
      <c r="C7249" s="1">
        <f>IF(C7248+1=Protocol!$V$21,0,C7248+1)</f>
        <v>7</v>
      </c>
      <c r="D7249" s="1">
        <f t="shared" si="243"/>
        <v>6</v>
      </c>
      <c r="E7249" s="1" t="str">
        <f>INDEX(Protocol[Mark],MATCH(C7249,Protocol[Step],0))</f>
        <v>6Rot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802010006</v>
      </c>
      <c r="H7249" s="134">
        <f>Systematic[[#This Row],[SampleVariableLabel]]+100*Systematic[[#This Row],[State]]</f>
        <v>802010706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803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1pfi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803010001</v>
      </c>
      <c r="H7250" s="134">
        <f>Systematic[[#This Row],[SampleVariableLabel]]+100*Systematic[[#This Row],[State]]</f>
        <v>803010001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803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1OctM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803010002</v>
      </c>
      <c r="H7251" s="134">
        <f>Systematic[[#This Row],[SampleVariableLabel]]+100*Systematic[[#This Row],[State]]</f>
        <v>803010102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803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2D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803010003</v>
      </c>
      <c r="H7252" s="134">
        <f>Systematic[[#This Row],[SampleVariableLabel]]+100*Systematic[[#This Row],[State]]</f>
        <v>803010203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803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2c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803010004</v>
      </c>
      <c r="H7253" s="134">
        <f>Systematic[[#This Row],[SampleVariableLabel]]+100*Systematic[[#This Row],[State]]</f>
        <v>803010304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803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3P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803010005</v>
      </c>
      <c r="H7254" s="134">
        <f>Systematic[[#This Row],[SampleVariableLabel]]+100*Systematic[[#This Row],[State]]</f>
        <v>803010405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803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4S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803010006</v>
      </c>
      <c r="H7255" s="134">
        <f>Systematic[[#This Row],[SampleVariableLabel]]+100*Systematic[[#This Row],[State]]</f>
        <v>803010506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803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5U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803010001</v>
      </c>
      <c r="H7256" s="134">
        <f>Systematic[[#This Row],[SampleVariableLabel]]+100*Systematic[[#This Row],[State]]</f>
        <v>803010601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803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6Rot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803010002</v>
      </c>
      <c r="H7257" s="134">
        <f>Systematic[[#This Row],[SampleVariableLabel]]+100*Systematic[[#This Row],[State]]</f>
        <v>803010702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804</v>
      </c>
      <c r="B7258" s="1">
        <f>IF(C7258=0,IF(B7257=Protocol!$V$20,1,B7257+1),B7257)</f>
        <v>1</v>
      </c>
      <c r="C7258" s="1">
        <f>IF(C7257+1=Protocol!$V$21,0,C7257+1)</f>
        <v>0</v>
      </c>
      <c r="D7258" s="1">
        <f t="shared" si="243"/>
        <v>3</v>
      </c>
      <c r="E7258" s="1" t="str">
        <f>INDEX(Protocol[Mark],MATCH(C7258,Protocol[Step],0))</f>
        <v>1pfi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804010003</v>
      </c>
      <c r="H7258" s="134">
        <f>Systematic[[#This Row],[SampleVariableLabel]]+100*Systematic[[#This Row],[State]]</f>
        <v>804010003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804</v>
      </c>
      <c r="B7259" s="1">
        <f>IF(C7259=0,IF(B7258=Protocol!$V$20,1,B7258+1),B7258)</f>
        <v>1</v>
      </c>
      <c r="C7259" s="1">
        <f>IF(C7258+1=Protocol!$V$21,0,C7258+1)</f>
        <v>1</v>
      </c>
      <c r="D7259" s="1">
        <f t="shared" si="243"/>
        <v>4</v>
      </c>
      <c r="E7259" s="1" t="str">
        <f>INDEX(Protocol[Mark],MATCH(C7259,Protocol[Step],0))</f>
        <v>1OctM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804010004</v>
      </c>
      <c r="H7259" s="134">
        <f>Systematic[[#This Row],[SampleVariableLabel]]+100*Systematic[[#This Row],[State]]</f>
        <v>804010104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804</v>
      </c>
      <c r="B7260" s="1">
        <f>IF(C7260=0,IF(B7259=Protocol!$V$20,1,B7259+1),B7259)</f>
        <v>1</v>
      </c>
      <c r="C7260" s="1">
        <f>IF(C7259+1=Protocol!$V$21,0,C7259+1)</f>
        <v>2</v>
      </c>
      <c r="D7260" s="1">
        <f t="shared" si="243"/>
        <v>5</v>
      </c>
      <c r="E7260" s="1" t="str">
        <f>INDEX(Protocol[Mark],MATCH(C7260,Protocol[Step],0))</f>
        <v>2D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804010005</v>
      </c>
      <c r="H7260" s="134">
        <f>Systematic[[#This Row],[SampleVariableLabel]]+100*Systematic[[#This Row],[State]]</f>
        <v>804010205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804</v>
      </c>
      <c r="B7261" s="1">
        <f>IF(C7261=0,IF(B7260=Protocol!$V$20,1,B7260+1),B7260)</f>
        <v>1</v>
      </c>
      <c r="C7261" s="1">
        <f>IF(C7260+1=Protocol!$V$21,0,C7260+1)</f>
        <v>3</v>
      </c>
      <c r="D7261" s="1">
        <f t="shared" si="243"/>
        <v>6</v>
      </c>
      <c r="E7261" s="1" t="str">
        <f>INDEX(Protocol[Mark],MATCH(C7261,Protocol[Step],0))</f>
        <v>2c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804010006</v>
      </c>
      <c r="H7261" s="134">
        <f>Systematic[[#This Row],[SampleVariableLabel]]+100*Systematic[[#This Row],[State]]</f>
        <v>804010306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804</v>
      </c>
      <c r="B7262" s="1">
        <f>IF(C7262=0,IF(B7261=Protocol!$V$20,1,B7261+1),B7261)</f>
        <v>1</v>
      </c>
      <c r="C7262" s="1">
        <f>IF(C7261+1=Protocol!$V$21,0,C7261+1)</f>
        <v>4</v>
      </c>
      <c r="D7262" s="1">
        <f t="shared" si="243"/>
        <v>1</v>
      </c>
      <c r="E7262" s="1" t="str">
        <f>INDEX(Protocol[Mark],MATCH(C7262,Protocol[Step],0))</f>
        <v>3P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804010001</v>
      </c>
      <c r="H7262" s="134">
        <f>Systematic[[#This Row],[SampleVariableLabel]]+100*Systematic[[#This Row],[State]]</f>
        <v>804010401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804</v>
      </c>
      <c r="B7263" s="1">
        <f>IF(C7263=0,IF(B7262=Protocol!$V$20,1,B7262+1),B7262)</f>
        <v>1</v>
      </c>
      <c r="C7263" s="1">
        <f>IF(C7262+1=Protocol!$V$21,0,C7262+1)</f>
        <v>5</v>
      </c>
      <c r="D7263" s="1">
        <f t="shared" si="243"/>
        <v>2</v>
      </c>
      <c r="E7263" s="1" t="str">
        <f>INDEX(Protocol[Mark],MATCH(C7263,Protocol[Step],0))</f>
        <v>4S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804010002</v>
      </c>
      <c r="H7263" s="134">
        <f>Systematic[[#This Row],[SampleVariableLabel]]+100*Systematic[[#This Row],[State]]</f>
        <v>804010502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804</v>
      </c>
      <c r="B7264" s="1">
        <f>IF(C7264=0,IF(B7263=Protocol!$V$20,1,B7263+1),B7263)</f>
        <v>1</v>
      </c>
      <c r="C7264" s="1">
        <f>IF(C7263+1=Protocol!$V$21,0,C7263+1)</f>
        <v>6</v>
      </c>
      <c r="D7264" s="1">
        <f t="shared" si="243"/>
        <v>3</v>
      </c>
      <c r="E7264" s="1" t="str">
        <f>INDEX(Protocol[Mark],MATCH(C7264,Protocol[Step],0))</f>
        <v>5U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804010003</v>
      </c>
      <c r="H7264" s="134">
        <f>Systematic[[#This Row],[SampleVariableLabel]]+100*Systematic[[#This Row],[State]]</f>
        <v>804010603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804</v>
      </c>
      <c r="B7265" s="1">
        <f>IF(C7265=0,IF(B7264=Protocol!$V$20,1,B7264+1),B7264)</f>
        <v>1</v>
      </c>
      <c r="C7265" s="1">
        <f>IF(C7264+1=Protocol!$V$21,0,C7264+1)</f>
        <v>7</v>
      </c>
      <c r="D7265" s="1">
        <f t="shared" si="243"/>
        <v>4</v>
      </c>
      <c r="E7265" s="1" t="str">
        <f>INDEX(Protocol[Mark],MATCH(C7265,Protocol[Step],0))</f>
        <v>6Rot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804010004</v>
      </c>
      <c r="H7265" s="134">
        <f>Systematic[[#This Row],[SampleVariableLabel]]+100*Systematic[[#This Row],[State]]</f>
        <v>804010704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805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1pfi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805010005</v>
      </c>
      <c r="H7266" s="134">
        <f>Systematic[[#This Row],[SampleVariableLabel]]+100*Systematic[[#This Row],[State]]</f>
        <v>805010005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805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1OctM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805010006</v>
      </c>
      <c r="H7267" s="134">
        <f>Systematic[[#This Row],[SampleVariableLabel]]+100*Systematic[[#This Row],[State]]</f>
        <v>805010106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805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2D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805010001</v>
      </c>
      <c r="H7268" s="134">
        <f>Systematic[[#This Row],[SampleVariableLabel]]+100*Systematic[[#This Row],[State]]</f>
        <v>805010201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805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2c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805010002</v>
      </c>
      <c r="H7269" s="134">
        <f>Systematic[[#This Row],[SampleVariableLabel]]+100*Systematic[[#This Row],[State]]</f>
        <v>805010302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805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3P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805010003</v>
      </c>
      <c r="H7270" s="134">
        <f>Systematic[[#This Row],[SampleVariableLabel]]+100*Systematic[[#This Row],[State]]</f>
        <v>805010403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805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4S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805010004</v>
      </c>
      <c r="H7271" s="134">
        <f>Systematic[[#This Row],[SampleVariableLabel]]+100*Systematic[[#This Row],[State]]</f>
        <v>805010504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805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5U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805010005</v>
      </c>
      <c r="H7272" s="134">
        <f>Systematic[[#This Row],[SampleVariableLabel]]+100*Systematic[[#This Row],[State]]</f>
        <v>805010605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805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6Rot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805010006</v>
      </c>
      <c r="H7273" s="134">
        <f>Systematic[[#This Row],[SampleVariableLabel]]+100*Systematic[[#This Row],[State]]</f>
        <v>805010706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806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1pfi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806010001</v>
      </c>
      <c r="H7274" s="134">
        <f>Systematic[[#This Row],[SampleVariableLabel]]+100*Systematic[[#This Row],[State]]</f>
        <v>806010001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806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1OctM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806010002</v>
      </c>
      <c r="H7275" s="134">
        <f>Systematic[[#This Row],[SampleVariableLabel]]+100*Systematic[[#This Row],[State]]</f>
        <v>806010102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806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2D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806010003</v>
      </c>
      <c r="H7276" s="134">
        <f>Systematic[[#This Row],[SampleVariableLabel]]+100*Systematic[[#This Row],[State]]</f>
        <v>806010203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806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2c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806010004</v>
      </c>
      <c r="H7277" s="134">
        <f>Systematic[[#This Row],[SampleVariableLabel]]+100*Systematic[[#This Row],[State]]</f>
        <v>806010304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806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3P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806010005</v>
      </c>
      <c r="H7278" s="134">
        <f>Systematic[[#This Row],[SampleVariableLabel]]+100*Systematic[[#This Row],[State]]</f>
        <v>806010405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806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4S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806010006</v>
      </c>
      <c r="H7279" s="134">
        <f>Systematic[[#This Row],[SampleVariableLabel]]+100*Systematic[[#This Row],[State]]</f>
        <v>806010506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806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5U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806010001</v>
      </c>
      <c r="H7280" s="134">
        <f>Systematic[[#This Row],[SampleVariableLabel]]+100*Systematic[[#This Row],[State]]</f>
        <v>806010601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806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6Rot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806010002</v>
      </c>
      <c r="H7281" s="134">
        <f>Systematic[[#This Row],[SampleVariableLabel]]+100*Systematic[[#This Row],[State]]</f>
        <v>806010702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807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1pfi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807010003</v>
      </c>
      <c r="H7282" s="134">
        <f>Systematic[[#This Row],[SampleVariableLabel]]+100*Systematic[[#This Row],[State]]</f>
        <v>807010003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807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1OctM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807010004</v>
      </c>
      <c r="H7283" s="134">
        <f>Systematic[[#This Row],[SampleVariableLabel]]+100*Systematic[[#This Row],[State]]</f>
        <v>807010104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807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807010005</v>
      </c>
      <c r="H7284" s="134">
        <f>Systematic[[#This Row],[SampleVariableLabel]]+100*Systematic[[#This Row],[State]]</f>
        <v>807010205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807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807010006</v>
      </c>
      <c r="H7285" s="134">
        <f>Systematic[[#This Row],[SampleVariableLabel]]+100*Systematic[[#This Row],[State]]</f>
        <v>807010306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807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3P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807010001</v>
      </c>
      <c r="H7286" s="134">
        <f>Systematic[[#This Row],[SampleVariableLabel]]+100*Systematic[[#This Row],[State]]</f>
        <v>807010401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807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4S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807010002</v>
      </c>
      <c r="H7287" s="134">
        <f>Systematic[[#This Row],[SampleVariableLabel]]+100*Systematic[[#This Row],[State]]</f>
        <v>807010502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807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5U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807010003</v>
      </c>
      <c r="H7288" s="134">
        <f>Systematic[[#This Row],[SampleVariableLabel]]+100*Systematic[[#This Row],[State]]</f>
        <v>807010603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807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6Rot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807010004</v>
      </c>
      <c r="H7289" s="134">
        <f>Systematic[[#This Row],[SampleVariableLabel]]+100*Systematic[[#This Row],[State]]</f>
        <v>807010704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808</v>
      </c>
      <c r="B7290" s="1">
        <f>IF(C7290=0,IF(B7289=Protocol!$V$20,1,B7289+1),B7289)</f>
        <v>1</v>
      </c>
      <c r="C7290" s="1">
        <f>IF(C7289+1=Protocol!$V$21,0,C7289+1)</f>
        <v>0</v>
      </c>
      <c r="D7290" s="1">
        <f t="shared" si="243"/>
        <v>5</v>
      </c>
      <c r="E7290" s="1" t="str">
        <f>INDEX(Protocol[Mark],MATCH(C7290,Protocol[Step],0))</f>
        <v>1pfi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808010005</v>
      </c>
      <c r="H7290" s="134">
        <f>Systematic[[#This Row],[SampleVariableLabel]]+100*Systematic[[#This Row],[State]]</f>
        <v>808010005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808</v>
      </c>
      <c r="B7291" s="1">
        <f>IF(C7291=0,IF(B7290=Protocol!$V$20,1,B7290+1),B7290)</f>
        <v>1</v>
      </c>
      <c r="C7291" s="1">
        <f>IF(C7290+1=Protocol!$V$21,0,C7290+1)</f>
        <v>1</v>
      </c>
      <c r="D7291" s="1">
        <f t="shared" si="243"/>
        <v>6</v>
      </c>
      <c r="E7291" s="1" t="str">
        <f>INDEX(Protocol[Mark],MATCH(C7291,Protocol[Step],0))</f>
        <v>1OctM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808010006</v>
      </c>
      <c r="H7291" s="134">
        <f>Systematic[[#This Row],[SampleVariableLabel]]+100*Systematic[[#This Row],[State]]</f>
        <v>808010106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808</v>
      </c>
      <c r="B7292" s="1">
        <f>IF(C7292=0,IF(B7291=Protocol!$V$20,1,B7291+1),B7291)</f>
        <v>1</v>
      </c>
      <c r="C7292" s="1">
        <f>IF(C7291+1=Protocol!$V$21,0,C7291+1)</f>
        <v>2</v>
      </c>
      <c r="D7292" s="1">
        <f t="shared" si="243"/>
        <v>1</v>
      </c>
      <c r="E7292" s="1" t="str">
        <f>INDEX(Protocol[Mark],MATCH(C7292,Protocol[Step],0))</f>
        <v>2D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808010001</v>
      </c>
      <c r="H7292" s="134">
        <f>Systematic[[#This Row],[SampleVariableLabel]]+100*Systematic[[#This Row],[State]]</f>
        <v>808010201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808</v>
      </c>
      <c r="B7293" s="1">
        <f>IF(C7293=0,IF(B7292=Protocol!$V$20,1,B7292+1),B7292)</f>
        <v>1</v>
      </c>
      <c r="C7293" s="1">
        <f>IF(C7292+1=Protocol!$V$21,0,C7292+1)</f>
        <v>3</v>
      </c>
      <c r="D7293" s="1">
        <f t="shared" si="243"/>
        <v>2</v>
      </c>
      <c r="E7293" s="1" t="str">
        <f>INDEX(Protocol[Mark],MATCH(C7293,Protocol[Step],0))</f>
        <v>2c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808010002</v>
      </c>
      <c r="H7293" s="134">
        <f>Systematic[[#This Row],[SampleVariableLabel]]+100*Systematic[[#This Row],[State]]</f>
        <v>808010302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808</v>
      </c>
      <c r="B7294" s="1">
        <f>IF(C7294=0,IF(B7293=Protocol!$V$20,1,B7293+1),B7293)</f>
        <v>1</v>
      </c>
      <c r="C7294" s="1">
        <f>IF(C7293+1=Protocol!$V$21,0,C7293+1)</f>
        <v>4</v>
      </c>
      <c r="D7294" s="1">
        <f t="shared" si="243"/>
        <v>3</v>
      </c>
      <c r="E7294" s="1" t="str">
        <f>INDEX(Protocol[Mark],MATCH(C7294,Protocol[Step],0))</f>
        <v>3P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808010003</v>
      </c>
      <c r="H7294" s="134">
        <f>Systematic[[#This Row],[SampleVariableLabel]]+100*Systematic[[#This Row],[State]]</f>
        <v>808010403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808</v>
      </c>
      <c r="B7295" s="1">
        <f>IF(C7295=0,IF(B7294=Protocol!$V$20,1,B7294+1),B7294)</f>
        <v>1</v>
      </c>
      <c r="C7295" s="1">
        <f>IF(C7294+1=Protocol!$V$21,0,C7294+1)</f>
        <v>5</v>
      </c>
      <c r="D7295" s="1">
        <f t="shared" si="243"/>
        <v>4</v>
      </c>
      <c r="E7295" s="1" t="str">
        <f>INDEX(Protocol[Mark],MATCH(C7295,Protocol[Step],0))</f>
        <v>4S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808010004</v>
      </c>
      <c r="H7295" s="134">
        <f>Systematic[[#This Row],[SampleVariableLabel]]+100*Systematic[[#This Row],[State]]</f>
        <v>808010504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808</v>
      </c>
      <c r="B7296" s="1">
        <f>IF(C7296=0,IF(B7295=Protocol!$V$20,1,B7295+1),B7295)</f>
        <v>1</v>
      </c>
      <c r="C7296" s="1">
        <f>IF(C7295+1=Protocol!$V$21,0,C7295+1)</f>
        <v>6</v>
      </c>
      <c r="D7296" s="1">
        <f t="shared" si="243"/>
        <v>5</v>
      </c>
      <c r="E7296" s="1" t="str">
        <f>INDEX(Protocol[Mark],MATCH(C7296,Protocol[Step],0))</f>
        <v>5U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808010005</v>
      </c>
      <c r="H7296" s="134">
        <f>Systematic[[#This Row],[SampleVariableLabel]]+100*Systematic[[#This Row],[State]]</f>
        <v>808010605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808</v>
      </c>
      <c r="B7297" s="1">
        <f>IF(C7297=0,IF(B7296=Protocol!$V$20,1,B7296+1),B7296)</f>
        <v>1</v>
      </c>
      <c r="C7297" s="1">
        <f>IF(C7296+1=Protocol!$V$21,0,C7296+1)</f>
        <v>7</v>
      </c>
      <c r="D7297" s="1">
        <f t="shared" si="243"/>
        <v>6</v>
      </c>
      <c r="E7297" s="1" t="str">
        <f>INDEX(Protocol[Mark],MATCH(C7297,Protocol[Step],0))</f>
        <v>6Rot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808010006</v>
      </c>
      <c r="H7297" s="134">
        <f>Systematic[[#This Row],[SampleVariableLabel]]+100*Systematic[[#This Row],[State]]</f>
        <v>808010706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809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1pfi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809010001</v>
      </c>
      <c r="H7298" s="134">
        <f>Systematic[[#This Row],[SampleVariableLabel]]+100*Systematic[[#This Row],[State]]</f>
        <v>809010001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809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1OctM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809010002</v>
      </c>
      <c r="H7299" s="134">
        <f>Systematic[[#This Row],[SampleVariableLabel]]+100*Systematic[[#This Row],[State]]</f>
        <v>809010102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809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2D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809010003</v>
      </c>
      <c r="H7300" s="134">
        <f>Systematic[[#This Row],[SampleVariableLabel]]+100*Systematic[[#This Row],[State]]</f>
        <v>809010203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809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2c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809010004</v>
      </c>
      <c r="H7301" s="134">
        <f>Systematic[[#This Row],[SampleVariableLabel]]+100*Systematic[[#This Row],[State]]</f>
        <v>809010304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809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3P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809010005</v>
      </c>
      <c r="H7302" s="134">
        <f>Systematic[[#This Row],[SampleVariableLabel]]+100*Systematic[[#This Row],[State]]</f>
        <v>809010405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809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4S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809010006</v>
      </c>
      <c r="H7303" s="134">
        <f>Systematic[[#This Row],[SampleVariableLabel]]+100*Systematic[[#This Row],[State]]</f>
        <v>809010506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809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5U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809010001</v>
      </c>
      <c r="H7304" s="134">
        <f>Systematic[[#This Row],[SampleVariableLabel]]+100*Systematic[[#This Row],[State]]</f>
        <v>809010601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809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6Rot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809010002</v>
      </c>
      <c r="H7305" s="134">
        <f>Systematic[[#This Row],[SampleVariableLabel]]+100*Systematic[[#This Row],[State]]</f>
        <v>809010702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810</v>
      </c>
      <c r="B7306" s="1">
        <f>IF(C7306=0,IF(B7305=Protocol!$V$20,1,B7305+1),B7305)</f>
        <v>1</v>
      </c>
      <c r="C7306" s="1">
        <f>IF(C7305+1=Protocol!$V$21,0,C7305+1)</f>
        <v>0</v>
      </c>
      <c r="D7306" s="1">
        <f t="shared" si="245"/>
        <v>3</v>
      </c>
      <c r="E7306" s="1" t="str">
        <f>INDEX(Protocol[Mark],MATCH(C7306,Protocol[Step],0))</f>
        <v>1pfi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810010003</v>
      </c>
      <c r="H7306" s="134">
        <f>Systematic[[#This Row],[SampleVariableLabel]]+100*Systematic[[#This Row],[State]]</f>
        <v>810010003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810</v>
      </c>
      <c r="B7307" s="1">
        <f>IF(C7307=0,IF(B7306=Protocol!$V$20,1,B7306+1),B7306)</f>
        <v>1</v>
      </c>
      <c r="C7307" s="1">
        <f>IF(C7306+1=Protocol!$V$21,0,C7306+1)</f>
        <v>1</v>
      </c>
      <c r="D7307" s="1">
        <f t="shared" si="245"/>
        <v>4</v>
      </c>
      <c r="E7307" s="1" t="str">
        <f>INDEX(Protocol[Mark],MATCH(C7307,Protocol[Step],0))</f>
        <v>1OctM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810010004</v>
      </c>
      <c r="H7307" s="134">
        <f>Systematic[[#This Row],[SampleVariableLabel]]+100*Systematic[[#This Row],[State]]</f>
        <v>810010104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810</v>
      </c>
      <c r="B7308" s="1">
        <f>IF(C7308=0,IF(B7307=Protocol!$V$20,1,B7307+1),B7307)</f>
        <v>1</v>
      </c>
      <c r="C7308" s="1">
        <f>IF(C7307+1=Protocol!$V$21,0,C7307+1)</f>
        <v>2</v>
      </c>
      <c r="D7308" s="1">
        <f t="shared" si="245"/>
        <v>5</v>
      </c>
      <c r="E7308" s="1" t="str">
        <f>INDEX(Protocol[Mark],MATCH(C7308,Protocol[Step],0))</f>
        <v>2D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810010005</v>
      </c>
      <c r="H7308" s="134">
        <f>Systematic[[#This Row],[SampleVariableLabel]]+100*Systematic[[#This Row],[State]]</f>
        <v>810010205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810</v>
      </c>
      <c r="B7309" s="1">
        <f>IF(C7309=0,IF(B7308=Protocol!$V$20,1,B7308+1),B7308)</f>
        <v>1</v>
      </c>
      <c r="C7309" s="1">
        <f>IF(C7308+1=Protocol!$V$21,0,C7308+1)</f>
        <v>3</v>
      </c>
      <c r="D7309" s="1">
        <f t="shared" si="245"/>
        <v>6</v>
      </c>
      <c r="E7309" s="1" t="str">
        <f>INDEX(Protocol[Mark],MATCH(C7309,Protocol[Step],0))</f>
        <v>2c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810010006</v>
      </c>
      <c r="H7309" s="134">
        <f>Systematic[[#This Row],[SampleVariableLabel]]+100*Systematic[[#This Row],[State]]</f>
        <v>810010306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810</v>
      </c>
      <c r="B7310" s="1">
        <f>IF(C7310=0,IF(B7309=Protocol!$V$20,1,B7309+1),B7309)</f>
        <v>1</v>
      </c>
      <c r="C7310" s="1">
        <f>IF(C7309+1=Protocol!$V$21,0,C7309+1)</f>
        <v>4</v>
      </c>
      <c r="D7310" s="1">
        <f t="shared" si="245"/>
        <v>1</v>
      </c>
      <c r="E7310" s="1" t="str">
        <f>INDEX(Protocol[Mark],MATCH(C7310,Protocol[Step],0))</f>
        <v>3P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810010001</v>
      </c>
      <c r="H7310" s="134">
        <f>Systematic[[#This Row],[SampleVariableLabel]]+100*Systematic[[#This Row],[State]]</f>
        <v>810010401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810</v>
      </c>
      <c r="B7311" s="1">
        <f>IF(C7311=0,IF(B7310=Protocol!$V$20,1,B7310+1),B7310)</f>
        <v>1</v>
      </c>
      <c r="C7311" s="1">
        <f>IF(C7310+1=Protocol!$V$21,0,C7310+1)</f>
        <v>5</v>
      </c>
      <c r="D7311" s="1">
        <f t="shared" si="245"/>
        <v>2</v>
      </c>
      <c r="E7311" s="1" t="str">
        <f>INDEX(Protocol[Mark],MATCH(C7311,Protocol[Step],0))</f>
        <v>4S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810010002</v>
      </c>
      <c r="H7311" s="134">
        <f>Systematic[[#This Row],[SampleVariableLabel]]+100*Systematic[[#This Row],[State]]</f>
        <v>810010502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810</v>
      </c>
      <c r="B7312" s="1">
        <f>IF(C7312=0,IF(B7311=Protocol!$V$20,1,B7311+1),B7311)</f>
        <v>1</v>
      </c>
      <c r="C7312" s="1">
        <f>IF(C7311+1=Protocol!$V$21,0,C7311+1)</f>
        <v>6</v>
      </c>
      <c r="D7312" s="1">
        <f t="shared" si="245"/>
        <v>3</v>
      </c>
      <c r="E7312" s="1" t="str">
        <f>INDEX(Protocol[Mark],MATCH(C7312,Protocol[Step],0))</f>
        <v>5U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810010003</v>
      </c>
      <c r="H7312" s="134">
        <f>Systematic[[#This Row],[SampleVariableLabel]]+100*Systematic[[#This Row],[State]]</f>
        <v>810010603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810</v>
      </c>
      <c r="B7313" s="1">
        <f>IF(C7313=0,IF(B7312=Protocol!$V$20,1,B7312+1),B7312)</f>
        <v>1</v>
      </c>
      <c r="C7313" s="1">
        <f>IF(C7312+1=Protocol!$V$21,0,C7312+1)</f>
        <v>7</v>
      </c>
      <c r="D7313" s="1">
        <f t="shared" si="245"/>
        <v>4</v>
      </c>
      <c r="E7313" s="1" t="str">
        <f>INDEX(Protocol[Mark],MATCH(C7313,Protocol[Step],0))</f>
        <v>6Rot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810010004</v>
      </c>
      <c r="H7313" s="134">
        <f>Systematic[[#This Row],[SampleVariableLabel]]+100*Systematic[[#This Row],[State]]</f>
        <v>810010704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811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1pfi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811010005</v>
      </c>
      <c r="H7314" s="134">
        <f>Systematic[[#This Row],[SampleVariableLabel]]+100*Systematic[[#This Row],[State]]</f>
        <v>811010005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811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1OctM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811010006</v>
      </c>
      <c r="H7315" s="134">
        <f>Systematic[[#This Row],[SampleVariableLabel]]+100*Systematic[[#This Row],[State]]</f>
        <v>811010106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811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811010001</v>
      </c>
      <c r="H7316" s="134">
        <f>Systematic[[#This Row],[SampleVariableLabel]]+100*Systematic[[#This Row],[State]]</f>
        <v>811010201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811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2c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811010002</v>
      </c>
      <c r="H7317" s="134">
        <f>Systematic[[#This Row],[SampleVariableLabel]]+100*Systematic[[#This Row],[State]]</f>
        <v>811010302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811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3P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811010003</v>
      </c>
      <c r="H7318" s="134">
        <f>Systematic[[#This Row],[SampleVariableLabel]]+100*Systematic[[#This Row],[State]]</f>
        <v>811010403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811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4S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811010004</v>
      </c>
      <c r="H7319" s="134">
        <f>Systematic[[#This Row],[SampleVariableLabel]]+100*Systematic[[#This Row],[State]]</f>
        <v>811010504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811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5U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811010005</v>
      </c>
      <c r="H7320" s="134">
        <f>Systematic[[#This Row],[SampleVariableLabel]]+100*Systematic[[#This Row],[State]]</f>
        <v>811010605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811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6Rot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811010006</v>
      </c>
      <c r="H7321" s="134">
        <f>Systematic[[#This Row],[SampleVariableLabel]]+100*Systematic[[#This Row],[State]]</f>
        <v>811010706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812</v>
      </c>
      <c r="B7322" s="1">
        <f>IF(C7322=0,IF(B7321=Protocol!$V$20,1,B7321+1),B7321)</f>
        <v>1</v>
      </c>
      <c r="C7322" s="1">
        <f>IF(C7321+1=Protocol!$V$21,0,C7321+1)</f>
        <v>0</v>
      </c>
      <c r="D7322" s="1">
        <f t="shared" si="245"/>
        <v>1</v>
      </c>
      <c r="E7322" s="1" t="str">
        <f>INDEX(Protocol[Mark],MATCH(C7322,Protocol[Step],0))</f>
        <v>1pfi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812010001</v>
      </c>
      <c r="H7322" s="134">
        <f>Systematic[[#This Row],[SampleVariableLabel]]+100*Systematic[[#This Row],[State]]</f>
        <v>812010001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812</v>
      </c>
      <c r="B7323" s="1">
        <f>IF(C7323=0,IF(B7322=Protocol!$V$20,1,B7322+1),B7322)</f>
        <v>1</v>
      </c>
      <c r="C7323" s="1">
        <f>IF(C7322+1=Protocol!$V$21,0,C7322+1)</f>
        <v>1</v>
      </c>
      <c r="D7323" s="1">
        <f t="shared" si="245"/>
        <v>2</v>
      </c>
      <c r="E7323" s="1" t="str">
        <f>INDEX(Protocol[Mark],MATCH(C7323,Protocol[Step],0))</f>
        <v>1OctM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812010002</v>
      </c>
      <c r="H7323" s="134">
        <f>Systematic[[#This Row],[SampleVariableLabel]]+100*Systematic[[#This Row],[State]]</f>
        <v>812010102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812</v>
      </c>
      <c r="B7324" s="1">
        <f>IF(C7324=0,IF(B7323=Protocol!$V$20,1,B7323+1),B7323)</f>
        <v>1</v>
      </c>
      <c r="C7324" s="1">
        <f>IF(C7323+1=Protocol!$V$21,0,C7323+1)</f>
        <v>2</v>
      </c>
      <c r="D7324" s="1">
        <f t="shared" si="245"/>
        <v>3</v>
      </c>
      <c r="E7324" s="1" t="str">
        <f>INDEX(Protocol[Mark],MATCH(C7324,Protocol[Step],0))</f>
        <v>2D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812010003</v>
      </c>
      <c r="H7324" s="134">
        <f>Systematic[[#This Row],[SampleVariableLabel]]+100*Systematic[[#This Row],[State]]</f>
        <v>812010203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812</v>
      </c>
      <c r="B7325" s="1">
        <f>IF(C7325=0,IF(B7324=Protocol!$V$20,1,B7324+1),B7324)</f>
        <v>1</v>
      </c>
      <c r="C7325" s="1">
        <f>IF(C7324+1=Protocol!$V$21,0,C7324+1)</f>
        <v>3</v>
      </c>
      <c r="D7325" s="1">
        <f t="shared" si="245"/>
        <v>4</v>
      </c>
      <c r="E7325" s="1" t="str">
        <f>INDEX(Protocol[Mark],MATCH(C7325,Protocol[Step],0))</f>
        <v>2c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812010004</v>
      </c>
      <c r="H7325" s="134">
        <f>Systematic[[#This Row],[SampleVariableLabel]]+100*Systematic[[#This Row],[State]]</f>
        <v>812010304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812</v>
      </c>
      <c r="B7326" s="1">
        <f>IF(C7326=0,IF(B7325=Protocol!$V$20,1,B7325+1),B7325)</f>
        <v>1</v>
      </c>
      <c r="C7326" s="1">
        <f>IF(C7325+1=Protocol!$V$21,0,C7325+1)</f>
        <v>4</v>
      </c>
      <c r="D7326" s="1">
        <f t="shared" si="245"/>
        <v>5</v>
      </c>
      <c r="E7326" s="1" t="str">
        <f>INDEX(Protocol[Mark],MATCH(C7326,Protocol[Step],0))</f>
        <v>3P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812010005</v>
      </c>
      <c r="H7326" s="134">
        <f>Systematic[[#This Row],[SampleVariableLabel]]+100*Systematic[[#This Row],[State]]</f>
        <v>812010405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812</v>
      </c>
      <c r="B7327" s="1">
        <f>IF(C7327=0,IF(B7326=Protocol!$V$20,1,B7326+1),B7326)</f>
        <v>1</v>
      </c>
      <c r="C7327" s="1">
        <f>IF(C7326+1=Protocol!$V$21,0,C7326+1)</f>
        <v>5</v>
      </c>
      <c r="D7327" s="1">
        <f t="shared" si="245"/>
        <v>6</v>
      </c>
      <c r="E7327" s="1" t="str">
        <f>INDEX(Protocol[Mark],MATCH(C7327,Protocol[Step],0))</f>
        <v>4S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812010006</v>
      </c>
      <c r="H7327" s="134">
        <f>Systematic[[#This Row],[SampleVariableLabel]]+100*Systematic[[#This Row],[State]]</f>
        <v>812010506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812</v>
      </c>
      <c r="B7328" s="1">
        <f>IF(C7328=0,IF(B7327=Protocol!$V$20,1,B7327+1),B7327)</f>
        <v>1</v>
      </c>
      <c r="C7328" s="1">
        <f>IF(C7327+1=Protocol!$V$21,0,C7327+1)</f>
        <v>6</v>
      </c>
      <c r="D7328" s="1">
        <f t="shared" si="245"/>
        <v>1</v>
      </c>
      <c r="E7328" s="1" t="str">
        <f>INDEX(Protocol[Mark],MATCH(C7328,Protocol[Step],0))</f>
        <v>5U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812010001</v>
      </c>
      <c r="H7328" s="134">
        <f>Systematic[[#This Row],[SampleVariableLabel]]+100*Systematic[[#This Row],[State]]</f>
        <v>812010601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812</v>
      </c>
      <c r="B7329" s="1">
        <f>IF(C7329=0,IF(B7328=Protocol!$V$20,1,B7328+1),B7328)</f>
        <v>1</v>
      </c>
      <c r="C7329" s="1">
        <f>IF(C7328+1=Protocol!$V$21,0,C7328+1)</f>
        <v>7</v>
      </c>
      <c r="D7329" s="1">
        <f t="shared" si="245"/>
        <v>2</v>
      </c>
      <c r="E7329" s="1" t="str">
        <f>INDEX(Protocol[Mark],MATCH(C7329,Protocol[Step],0))</f>
        <v>6Rot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812010002</v>
      </c>
      <c r="H7329" s="134">
        <f>Systematic[[#This Row],[SampleVariableLabel]]+100*Systematic[[#This Row],[State]]</f>
        <v>812010702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813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1pfi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813010003</v>
      </c>
      <c r="H7330" s="134">
        <f>Systematic[[#This Row],[SampleVariableLabel]]+100*Systematic[[#This Row],[State]]</f>
        <v>813010003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813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1OctM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813010004</v>
      </c>
      <c r="H7331" s="134">
        <f>Systematic[[#This Row],[SampleVariableLabel]]+100*Systematic[[#This Row],[State]]</f>
        <v>813010104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813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2D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813010005</v>
      </c>
      <c r="H7332" s="134">
        <f>Systematic[[#This Row],[SampleVariableLabel]]+100*Systematic[[#This Row],[State]]</f>
        <v>813010205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813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813010006</v>
      </c>
      <c r="H7333" s="134">
        <f>Systematic[[#This Row],[SampleVariableLabel]]+100*Systematic[[#This Row],[State]]</f>
        <v>813010306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813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3P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813010001</v>
      </c>
      <c r="H7334" s="134">
        <f>Systematic[[#This Row],[SampleVariableLabel]]+100*Systematic[[#This Row],[State]]</f>
        <v>813010401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813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4S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813010002</v>
      </c>
      <c r="H7335" s="134">
        <f>Systematic[[#This Row],[SampleVariableLabel]]+100*Systematic[[#This Row],[State]]</f>
        <v>813010502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813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5U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813010003</v>
      </c>
      <c r="H7336" s="134">
        <f>Systematic[[#This Row],[SampleVariableLabel]]+100*Systematic[[#This Row],[State]]</f>
        <v>813010603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813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6Rot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813010004</v>
      </c>
      <c r="H7337" s="134">
        <f>Systematic[[#This Row],[SampleVariableLabel]]+100*Systematic[[#This Row],[State]]</f>
        <v>813010704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814</v>
      </c>
      <c r="B7338" s="1">
        <f>IF(C7338=0,IF(B7337=Protocol!$V$20,1,B7337+1),B7337)</f>
        <v>1</v>
      </c>
      <c r="C7338" s="1">
        <f>IF(C7337+1=Protocol!$V$21,0,C7337+1)</f>
        <v>0</v>
      </c>
      <c r="D7338" s="1">
        <f t="shared" si="245"/>
        <v>5</v>
      </c>
      <c r="E7338" s="1" t="str">
        <f>INDEX(Protocol[Mark],MATCH(C7338,Protocol[Step],0))</f>
        <v>1pfi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814010005</v>
      </c>
      <c r="H7338" s="134">
        <f>Systematic[[#This Row],[SampleVariableLabel]]+100*Systematic[[#This Row],[State]]</f>
        <v>814010005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814</v>
      </c>
      <c r="B7339" s="1">
        <f>IF(C7339=0,IF(B7338=Protocol!$V$20,1,B7338+1),B7338)</f>
        <v>1</v>
      </c>
      <c r="C7339" s="1">
        <f>IF(C7338+1=Protocol!$V$21,0,C7338+1)</f>
        <v>1</v>
      </c>
      <c r="D7339" s="1">
        <f t="shared" si="245"/>
        <v>6</v>
      </c>
      <c r="E7339" s="1" t="str">
        <f>INDEX(Protocol[Mark],MATCH(C7339,Protocol[Step],0))</f>
        <v>1OctM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814010006</v>
      </c>
      <c r="H7339" s="134">
        <f>Systematic[[#This Row],[SampleVariableLabel]]+100*Systematic[[#This Row],[State]]</f>
        <v>814010106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814</v>
      </c>
      <c r="B7340" s="1">
        <f>IF(C7340=0,IF(B7339=Protocol!$V$20,1,B7339+1),B7339)</f>
        <v>1</v>
      </c>
      <c r="C7340" s="1">
        <f>IF(C7339+1=Protocol!$V$21,0,C7339+1)</f>
        <v>2</v>
      </c>
      <c r="D7340" s="1">
        <f t="shared" si="245"/>
        <v>1</v>
      </c>
      <c r="E7340" s="1" t="str">
        <f>INDEX(Protocol[Mark],MATCH(C7340,Protocol[Step],0))</f>
        <v>2D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814010001</v>
      </c>
      <c r="H7340" s="134">
        <f>Systematic[[#This Row],[SampleVariableLabel]]+100*Systematic[[#This Row],[State]]</f>
        <v>814010201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814</v>
      </c>
      <c r="B7341" s="1">
        <f>IF(C7341=0,IF(B7340=Protocol!$V$20,1,B7340+1),B7340)</f>
        <v>1</v>
      </c>
      <c r="C7341" s="1">
        <f>IF(C7340+1=Protocol!$V$21,0,C7340+1)</f>
        <v>3</v>
      </c>
      <c r="D7341" s="1">
        <f t="shared" si="245"/>
        <v>2</v>
      </c>
      <c r="E7341" s="1" t="str">
        <f>INDEX(Protocol[Mark],MATCH(C7341,Protocol[Step],0))</f>
        <v>2c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814010002</v>
      </c>
      <c r="H7341" s="134">
        <f>Systematic[[#This Row],[SampleVariableLabel]]+100*Systematic[[#This Row],[State]]</f>
        <v>814010302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814</v>
      </c>
      <c r="B7342" s="1">
        <f>IF(C7342=0,IF(B7341=Protocol!$V$20,1,B7341+1),B7341)</f>
        <v>1</v>
      </c>
      <c r="C7342" s="1">
        <f>IF(C7341+1=Protocol!$V$21,0,C7341+1)</f>
        <v>4</v>
      </c>
      <c r="D7342" s="1">
        <f t="shared" si="245"/>
        <v>3</v>
      </c>
      <c r="E7342" s="1" t="str">
        <f>INDEX(Protocol[Mark],MATCH(C7342,Protocol[Step],0))</f>
        <v>3P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814010003</v>
      </c>
      <c r="H7342" s="134">
        <f>Systematic[[#This Row],[SampleVariableLabel]]+100*Systematic[[#This Row],[State]]</f>
        <v>814010403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814</v>
      </c>
      <c r="B7343" s="1">
        <f>IF(C7343=0,IF(B7342=Protocol!$V$20,1,B7342+1),B7342)</f>
        <v>1</v>
      </c>
      <c r="C7343" s="1">
        <f>IF(C7342+1=Protocol!$V$21,0,C7342+1)</f>
        <v>5</v>
      </c>
      <c r="D7343" s="1">
        <f t="shared" si="245"/>
        <v>4</v>
      </c>
      <c r="E7343" s="1" t="str">
        <f>INDEX(Protocol[Mark],MATCH(C7343,Protocol[Step],0))</f>
        <v>4S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814010004</v>
      </c>
      <c r="H7343" s="134">
        <f>Systematic[[#This Row],[SampleVariableLabel]]+100*Systematic[[#This Row],[State]]</f>
        <v>814010504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814</v>
      </c>
      <c r="B7344" s="1">
        <f>IF(C7344=0,IF(B7343=Protocol!$V$20,1,B7343+1),B7343)</f>
        <v>1</v>
      </c>
      <c r="C7344" s="1">
        <f>IF(C7343+1=Protocol!$V$21,0,C7343+1)</f>
        <v>6</v>
      </c>
      <c r="D7344" s="1">
        <f t="shared" si="245"/>
        <v>5</v>
      </c>
      <c r="E7344" s="1" t="str">
        <f>INDEX(Protocol[Mark],MATCH(C7344,Protocol[Step],0))</f>
        <v>5U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814010005</v>
      </c>
      <c r="H7344" s="134">
        <f>Systematic[[#This Row],[SampleVariableLabel]]+100*Systematic[[#This Row],[State]]</f>
        <v>814010605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814</v>
      </c>
      <c r="B7345" s="1">
        <f>IF(C7345=0,IF(B7344=Protocol!$V$20,1,B7344+1),B7344)</f>
        <v>1</v>
      </c>
      <c r="C7345" s="1">
        <f>IF(C7344+1=Protocol!$V$21,0,C7344+1)</f>
        <v>7</v>
      </c>
      <c r="D7345" s="1">
        <f t="shared" si="245"/>
        <v>6</v>
      </c>
      <c r="E7345" s="1" t="str">
        <f>INDEX(Protocol[Mark],MATCH(C7345,Protocol[Step],0))</f>
        <v>6Rot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814010006</v>
      </c>
      <c r="H7345" s="134">
        <f>Systematic[[#This Row],[SampleVariableLabel]]+100*Systematic[[#This Row],[State]]</f>
        <v>814010706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815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1pfi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815010001</v>
      </c>
      <c r="H7346" s="134">
        <f>Systematic[[#This Row],[SampleVariableLabel]]+100*Systematic[[#This Row],[State]]</f>
        <v>815010001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815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1OctM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815010002</v>
      </c>
      <c r="H7347" s="134">
        <f>Systematic[[#This Row],[SampleVariableLabel]]+100*Systematic[[#This Row],[State]]</f>
        <v>815010102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815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2D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815010003</v>
      </c>
      <c r="H7348" s="134">
        <f>Systematic[[#This Row],[SampleVariableLabel]]+100*Systematic[[#This Row],[State]]</f>
        <v>815010203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815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2c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815010004</v>
      </c>
      <c r="H7349" s="134">
        <f>Systematic[[#This Row],[SampleVariableLabel]]+100*Systematic[[#This Row],[State]]</f>
        <v>815010304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815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3P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815010005</v>
      </c>
      <c r="H7350" s="134">
        <f>Systematic[[#This Row],[SampleVariableLabel]]+100*Systematic[[#This Row],[State]]</f>
        <v>815010405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815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4S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815010006</v>
      </c>
      <c r="H7351" s="134">
        <f>Systematic[[#This Row],[SampleVariableLabel]]+100*Systematic[[#This Row],[State]]</f>
        <v>815010506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815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5U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815010001</v>
      </c>
      <c r="H7352" s="134">
        <f>Systematic[[#This Row],[SampleVariableLabel]]+100*Systematic[[#This Row],[State]]</f>
        <v>815010601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815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6Rot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815010002</v>
      </c>
      <c r="H7353" s="134">
        <f>Systematic[[#This Row],[SampleVariableLabel]]+100*Systematic[[#This Row],[State]]</f>
        <v>815010702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816</v>
      </c>
      <c r="B7354" s="1">
        <f>IF(C7354=0,IF(B7353=Protocol!$V$20,1,B7353+1),B7353)</f>
        <v>1</v>
      </c>
      <c r="C7354" s="1">
        <f>IF(C7353+1=Protocol!$V$21,0,C7353+1)</f>
        <v>0</v>
      </c>
      <c r="D7354" s="1">
        <f t="shared" si="245"/>
        <v>3</v>
      </c>
      <c r="E7354" s="1" t="str">
        <f>INDEX(Protocol[Mark],MATCH(C7354,Protocol[Step],0))</f>
        <v>1pfi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816010003</v>
      </c>
      <c r="H7354" s="134">
        <f>Systematic[[#This Row],[SampleVariableLabel]]+100*Systematic[[#This Row],[State]]</f>
        <v>816010003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816</v>
      </c>
      <c r="B7355" s="1">
        <f>IF(C7355=0,IF(B7354=Protocol!$V$20,1,B7354+1),B7354)</f>
        <v>1</v>
      </c>
      <c r="C7355" s="1">
        <f>IF(C7354+1=Protocol!$V$21,0,C7354+1)</f>
        <v>1</v>
      </c>
      <c r="D7355" s="1">
        <f t="shared" si="245"/>
        <v>4</v>
      </c>
      <c r="E7355" s="1" t="str">
        <f>INDEX(Protocol[Mark],MATCH(C7355,Protocol[Step],0))</f>
        <v>1OctM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816010004</v>
      </c>
      <c r="H7355" s="134">
        <f>Systematic[[#This Row],[SampleVariableLabel]]+100*Systematic[[#This Row],[State]]</f>
        <v>816010104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816</v>
      </c>
      <c r="B7356" s="1">
        <f>IF(C7356=0,IF(B7355=Protocol!$V$20,1,B7355+1),B7355)</f>
        <v>1</v>
      </c>
      <c r="C7356" s="1">
        <f>IF(C7355+1=Protocol!$V$21,0,C7355+1)</f>
        <v>2</v>
      </c>
      <c r="D7356" s="1">
        <f t="shared" si="245"/>
        <v>5</v>
      </c>
      <c r="E7356" s="1" t="str">
        <f>INDEX(Protocol[Mark],MATCH(C7356,Protocol[Step],0))</f>
        <v>2D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816010005</v>
      </c>
      <c r="H7356" s="134">
        <f>Systematic[[#This Row],[SampleVariableLabel]]+100*Systematic[[#This Row],[State]]</f>
        <v>816010205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816</v>
      </c>
      <c r="B7357" s="1">
        <f>IF(C7357=0,IF(B7356=Protocol!$V$20,1,B7356+1),B7356)</f>
        <v>1</v>
      </c>
      <c r="C7357" s="1">
        <f>IF(C7356+1=Protocol!$V$21,0,C7356+1)</f>
        <v>3</v>
      </c>
      <c r="D7357" s="1">
        <f t="shared" si="245"/>
        <v>6</v>
      </c>
      <c r="E7357" s="1" t="str">
        <f>INDEX(Protocol[Mark],MATCH(C7357,Protocol[Step],0))</f>
        <v>2c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816010006</v>
      </c>
      <c r="H7357" s="134">
        <f>Systematic[[#This Row],[SampleVariableLabel]]+100*Systematic[[#This Row],[State]]</f>
        <v>816010306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816</v>
      </c>
      <c r="B7358" s="1">
        <f>IF(C7358=0,IF(B7357=Protocol!$V$20,1,B7357+1),B7357)</f>
        <v>1</v>
      </c>
      <c r="C7358" s="1">
        <f>IF(C7357+1=Protocol!$V$21,0,C7357+1)</f>
        <v>4</v>
      </c>
      <c r="D7358" s="1">
        <f t="shared" si="245"/>
        <v>1</v>
      </c>
      <c r="E7358" s="1" t="str">
        <f>INDEX(Protocol[Mark],MATCH(C7358,Protocol[Step],0))</f>
        <v>3P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816010001</v>
      </c>
      <c r="H7358" s="134">
        <f>Systematic[[#This Row],[SampleVariableLabel]]+100*Systematic[[#This Row],[State]]</f>
        <v>816010401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816</v>
      </c>
      <c r="B7359" s="1">
        <f>IF(C7359=0,IF(B7358=Protocol!$V$20,1,B7358+1),B7358)</f>
        <v>1</v>
      </c>
      <c r="C7359" s="1">
        <f>IF(C7358+1=Protocol!$V$21,0,C7358+1)</f>
        <v>5</v>
      </c>
      <c r="D7359" s="1">
        <f t="shared" si="245"/>
        <v>2</v>
      </c>
      <c r="E7359" s="1" t="str">
        <f>INDEX(Protocol[Mark],MATCH(C7359,Protocol[Step],0))</f>
        <v>4S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816010002</v>
      </c>
      <c r="H7359" s="134">
        <f>Systematic[[#This Row],[SampleVariableLabel]]+100*Systematic[[#This Row],[State]]</f>
        <v>816010502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816</v>
      </c>
      <c r="B7360" s="1">
        <f>IF(C7360=0,IF(B7359=Protocol!$V$20,1,B7359+1),B7359)</f>
        <v>1</v>
      </c>
      <c r="C7360" s="1">
        <f>IF(C7359+1=Protocol!$V$21,0,C7359+1)</f>
        <v>6</v>
      </c>
      <c r="D7360" s="1">
        <f t="shared" si="245"/>
        <v>3</v>
      </c>
      <c r="E7360" s="1" t="str">
        <f>INDEX(Protocol[Mark],MATCH(C7360,Protocol[Step],0))</f>
        <v>5U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816010003</v>
      </c>
      <c r="H7360" s="134">
        <f>Systematic[[#This Row],[SampleVariableLabel]]+100*Systematic[[#This Row],[State]]</f>
        <v>816010603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816</v>
      </c>
      <c r="B7361" s="1">
        <f>IF(C7361=0,IF(B7360=Protocol!$V$20,1,B7360+1),B7360)</f>
        <v>1</v>
      </c>
      <c r="C7361" s="1">
        <f>IF(C7360+1=Protocol!$V$21,0,C7360+1)</f>
        <v>7</v>
      </c>
      <c r="D7361" s="1">
        <f t="shared" si="245"/>
        <v>4</v>
      </c>
      <c r="E7361" s="1" t="str">
        <f>INDEX(Protocol[Mark],MATCH(C7361,Protocol[Step],0))</f>
        <v>6Rot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816010004</v>
      </c>
      <c r="H7361" s="134">
        <f>Systematic[[#This Row],[SampleVariableLabel]]+100*Systematic[[#This Row],[State]]</f>
        <v>816010704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817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1pfi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817010005</v>
      </c>
      <c r="H7362" s="134">
        <f>Systematic[[#This Row],[SampleVariableLabel]]+100*Systematic[[#This Row],[State]]</f>
        <v>817010005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817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1OctM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817010006</v>
      </c>
      <c r="H7363" s="134">
        <f>Systematic[[#This Row],[SampleVariableLabel]]+100*Systematic[[#This Row],[State]]</f>
        <v>817010106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817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2D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817010001</v>
      </c>
      <c r="H7364" s="134">
        <f>Systematic[[#This Row],[SampleVariableLabel]]+100*Systematic[[#This Row],[State]]</f>
        <v>817010201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817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2c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817010002</v>
      </c>
      <c r="H7365" s="134">
        <f>Systematic[[#This Row],[SampleVariableLabel]]+100*Systematic[[#This Row],[State]]</f>
        <v>817010302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817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3P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817010003</v>
      </c>
      <c r="H7366" s="134">
        <f>Systematic[[#This Row],[SampleVariableLabel]]+100*Systematic[[#This Row],[State]]</f>
        <v>817010403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817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4S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817010004</v>
      </c>
      <c r="H7367" s="134">
        <f>Systematic[[#This Row],[SampleVariableLabel]]+100*Systematic[[#This Row],[State]]</f>
        <v>817010504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817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5U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817010005</v>
      </c>
      <c r="H7368" s="134">
        <f>Systematic[[#This Row],[SampleVariableLabel]]+100*Systematic[[#This Row],[State]]</f>
        <v>817010605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817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6Rot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817010006</v>
      </c>
      <c r="H7369" s="134">
        <f>Systematic[[#This Row],[SampleVariableLabel]]+100*Systematic[[#This Row],[State]]</f>
        <v>817010706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818</v>
      </c>
      <c r="B7370" s="1">
        <f>IF(C7370=0,IF(B7369=Protocol!$V$20,1,B7369+1),B7369)</f>
        <v>1</v>
      </c>
      <c r="C7370" s="1">
        <f>IF(C7369+1=Protocol!$V$21,0,C7369+1)</f>
        <v>0</v>
      </c>
      <c r="D7370" s="1">
        <f t="shared" si="247"/>
        <v>1</v>
      </c>
      <c r="E7370" s="1" t="str">
        <f>INDEX(Protocol[Mark],MATCH(C7370,Protocol[Step],0))</f>
        <v>1pfi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818010001</v>
      </c>
      <c r="H7370" s="134">
        <f>Systematic[[#This Row],[SampleVariableLabel]]+100*Systematic[[#This Row],[State]]</f>
        <v>818010001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818</v>
      </c>
      <c r="B7371" s="1">
        <f>IF(C7371=0,IF(B7370=Protocol!$V$20,1,B7370+1),B7370)</f>
        <v>1</v>
      </c>
      <c r="C7371" s="1">
        <f>IF(C7370+1=Protocol!$V$21,0,C7370+1)</f>
        <v>1</v>
      </c>
      <c r="D7371" s="1">
        <f t="shared" si="247"/>
        <v>2</v>
      </c>
      <c r="E7371" s="1" t="str">
        <f>INDEX(Protocol[Mark],MATCH(C7371,Protocol[Step],0))</f>
        <v>1OctM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818010002</v>
      </c>
      <c r="H7371" s="134">
        <f>Systematic[[#This Row],[SampleVariableLabel]]+100*Systematic[[#This Row],[State]]</f>
        <v>818010102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818</v>
      </c>
      <c r="B7372" s="1">
        <f>IF(C7372=0,IF(B7371=Protocol!$V$20,1,B7371+1),B7371)</f>
        <v>1</v>
      </c>
      <c r="C7372" s="1">
        <f>IF(C7371+1=Protocol!$V$21,0,C7371+1)</f>
        <v>2</v>
      </c>
      <c r="D7372" s="1">
        <f t="shared" si="247"/>
        <v>3</v>
      </c>
      <c r="E7372" s="1" t="str">
        <f>INDEX(Protocol[Mark],MATCH(C7372,Protocol[Step],0))</f>
        <v>2D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818010003</v>
      </c>
      <c r="H7372" s="134">
        <f>Systematic[[#This Row],[SampleVariableLabel]]+100*Systematic[[#This Row],[State]]</f>
        <v>818010203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818</v>
      </c>
      <c r="B7373" s="1">
        <f>IF(C7373=0,IF(B7372=Protocol!$V$20,1,B7372+1),B7372)</f>
        <v>1</v>
      </c>
      <c r="C7373" s="1">
        <f>IF(C7372+1=Protocol!$V$21,0,C7372+1)</f>
        <v>3</v>
      </c>
      <c r="D7373" s="1">
        <f t="shared" si="247"/>
        <v>4</v>
      </c>
      <c r="E7373" s="1" t="str">
        <f>INDEX(Protocol[Mark],MATCH(C7373,Protocol[Step],0))</f>
        <v>2c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818010004</v>
      </c>
      <c r="H7373" s="134">
        <f>Systematic[[#This Row],[SampleVariableLabel]]+100*Systematic[[#This Row],[State]]</f>
        <v>818010304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818</v>
      </c>
      <c r="B7374" s="1">
        <f>IF(C7374=0,IF(B7373=Protocol!$V$20,1,B7373+1),B7373)</f>
        <v>1</v>
      </c>
      <c r="C7374" s="1">
        <f>IF(C7373+1=Protocol!$V$21,0,C7373+1)</f>
        <v>4</v>
      </c>
      <c r="D7374" s="1">
        <f t="shared" si="247"/>
        <v>5</v>
      </c>
      <c r="E7374" s="1" t="str">
        <f>INDEX(Protocol[Mark],MATCH(C7374,Protocol[Step],0))</f>
        <v>3P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818010005</v>
      </c>
      <c r="H7374" s="134">
        <f>Systematic[[#This Row],[SampleVariableLabel]]+100*Systematic[[#This Row],[State]]</f>
        <v>818010405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818</v>
      </c>
      <c r="B7375" s="1">
        <f>IF(C7375=0,IF(B7374=Protocol!$V$20,1,B7374+1),B7374)</f>
        <v>1</v>
      </c>
      <c r="C7375" s="1">
        <f>IF(C7374+1=Protocol!$V$21,0,C7374+1)</f>
        <v>5</v>
      </c>
      <c r="D7375" s="1">
        <f t="shared" si="247"/>
        <v>6</v>
      </c>
      <c r="E7375" s="1" t="str">
        <f>INDEX(Protocol[Mark],MATCH(C7375,Protocol[Step],0))</f>
        <v>4S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818010006</v>
      </c>
      <c r="H7375" s="134">
        <f>Systematic[[#This Row],[SampleVariableLabel]]+100*Systematic[[#This Row],[State]]</f>
        <v>818010506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818</v>
      </c>
      <c r="B7376" s="1">
        <f>IF(C7376=0,IF(B7375=Protocol!$V$20,1,B7375+1),B7375)</f>
        <v>1</v>
      </c>
      <c r="C7376" s="1">
        <f>IF(C7375+1=Protocol!$V$21,0,C7375+1)</f>
        <v>6</v>
      </c>
      <c r="D7376" s="1">
        <f t="shared" si="247"/>
        <v>1</v>
      </c>
      <c r="E7376" s="1" t="str">
        <f>INDEX(Protocol[Mark],MATCH(C7376,Protocol[Step],0))</f>
        <v>5U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818010001</v>
      </c>
      <c r="H7376" s="134">
        <f>Systematic[[#This Row],[SampleVariableLabel]]+100*Systematic[[#This Row],[State]]</f>
        <v>818010601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818</v>
      </c>
      <c r="B7377" s="1">
        <f>IF(C7377=0,IF(B7376=Protocol!$V$20,1,B7376+1),B7376)</f>
        <v>1</v>
      </c>
      <c r="C7377" s="1">
        <f>IF(C7376+1=Protocol!$V$21,0,C7376+1)</f>
        <v>7</v>
      </c>
      <c r="D7377" s="1">
        <f t="shared" si="247"/>
        <v>2</v>
      </c>
      <c r="E7377" s="1" t="str">
        <f>INDEX(Protocol[Mark],MATCH(C7377,Protocol[Step],0))</f>
        <v>6Rot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818010002</v>
      </c>
      <c r="H7377" s="134">
        <f>Systematic[[#This Row],[SampleVariableLabel]]+100*Systematic[[#This Row],[State]]</f>
        <v>818010702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819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1pfi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819010003</v>
      </c>
      <c r="H7378" s="134">
        <f>Systematic[[#This Row],[SampleVariableLabel]]+100*Systematic[[#This Row],[State]]</f>
        <v>819010003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819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1OctM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819010004</v>
      </c>
      <c r="H7379" s="134">
        <f>Systematic[[#This Row],[SampleVariableLabel]]+100*Systematic[[#This Row],[State]]</f>
        <v>819010104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819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2D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819010005</v>
      </c>
      <c r="H7380" s="134">
        <f>Systematic[[#This Row],[SampleVariableLabel]]+100*Systematic[[#This Row],[State]]</f>
        <v>819010205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819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2c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819010006</v>
      </c>
      <c r="H7381" s="134">
        <f>Systematic[[#This Row],[SampleVariableLabel]]+100*Systematic[[#This Row],[State]]</f>
        <v>819010306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819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3P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819010001</v>
      </c>
      <c r="H7382" s="134">
        <f>Systematic[[#This Row],[SampleVariableLabel]]+100*Systematic[[#This Row],[State]]</f>
        <v>819010401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819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4S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819010002</v>
      </c>
      <c r="H7383" s="134">
        <f>Systematic[[#This Row],[SampleVariableLabel]]+100*Systematic[[#This Row],[State]]</f>
        <v>819010502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819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5U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819010003</v>
      </c>
      <c r="H7384" s="134">
        <f>Systematic[[#This Row],[SampleVariableLabel]]+100*Systematic[[#This Row],[State]]</f>
        <v>819010603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819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6Rot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819010004</v>
      </c>
      <c r="H7385" s="134">
        <f>Systematic[[#This Row],[SampleVariableLabel]]+100*Systematic[[#This Row],[State]]</f>
        <v>819010704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820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820010005</v>
      </c>
      <c r="H7386" s="134">
        <f>Systematic[[#This Row],[SampleVariableLabel]]+100*Systematic[[#This Row],[State]]</f>
        <v>820010005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820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1OctM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820010006</v>
      </c>
      <c r="H7387" s="134">
        <f>Systematic[[#This Row],[SampleVariableLabel]]+100*Systematic[[#This Row],[State]]</f>
        <v>820010106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820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820010001</v>
      </c>
      <c r="H7388" s="134">
        <f>Systematic[[#This Row],[SampleVariableLabel]]+100*Systematic[[#This Row],[State]]</f>
        <v>820010201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820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820010002</v>
      </c>
      <c r="H7389" s="134">
        <f>Systematic[[#This Row],[SampleVariableLabel]]+100*Systematic[[#This Row],[State]]</f>
        <v>820010302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820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3P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820010003</v>
      </c>
      <c r="H7390" s="134">
        <f>Systematic[[#This Row],[SampleVariableLabel]]+100*Systematic[[#This Row],[State]]</f>
        <v>820010403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820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4S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820010004</v>
      </c>
      <c r="H7391" s="134">
        <f>Systematic[[#This Row],[SampleVariableLabel]]+100*Systematic[[#This Row],[State]]</f>
        <v>820010504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820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5U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820010005</v>
      </c>
      <c r="H7392" s="134">
        <f>Systematic[[#This Row],[SampleVariableLabel]]+100*Systematic[[#This Row],[State]]</f>
        <v>820010605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820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6Rot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820010006</v>
      </c>
      <c r="H7393" s="134">
        <f>Systematic[[#This Row],[SampleVariableLabel]]+100*Systematic[[#This Row],[State]]</f>
        <v>820010706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821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1pfi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821010001</v>
      </c>
      <c r="H7394" s="134">
        <f>Systematic[[#This Row],[SampleVariableLabel]]+100*Systematic[[#This Row],[State]]</f>
        <v>821010001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821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1OctM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821010002</v>
      </c>
      <c r="H7395" s="134">
        <f>Systematic[[#This Row],[SampleVariableLabel]]+100*Systematic[[#This Row],[State]]</f>
        <v>821010102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821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2D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821010003</v>
      </c>
      <c r="H7396" s="134">
        <f>Systematic[[#This Row],[SampleVariableLabel]]+100*Systematic[[#This Row],[State]]</f>
        <v>821010203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821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2c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821010004</v>
      </c>
      <c r="H7397" s="134">
        <f>Systematic[[#This Row],[SampleVariableLabel]]+100*Systematic[[#This Row],[State]]</f>
        <v>821010304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821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3P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821010005</v>
      </c>
      <c r="H7398" s="134">
        <f>Systematic[[#This Row],[SampleVariableLabel]]+100*Systematic[[#This Row],[State]]</f>
        <v>821010405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821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4S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821010006</v>
      </c>
      <c r="H7399" s="134">
        <f>Systematic[[#This Row],[SampleVariableLabel]]+100*Systematic[[#This Row],[State]]</f>
        <v>821010506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821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5U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821010001</v>
      </c>
      <c r="H7400" s="134">
        <f>Systematic[[#This Row],[SampleVariableLabel]]+100*Systematic[[#This Row],[State]]</f>
        <v>821010601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821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6Rot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821010002</v>
      </c>
      <c r="H7401" s="134">
        <f>Systematic[[#This Row],[SampleVariableLabel]]+100*Systematic[[#This Row],[State]]</f>
        <v>821010702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822</v>
      </c>
      <c r="B7402" s="1">
        <f>IF(C7402=0,IF(B7401=Protocol!$V$20,1,B7401+1),B7401)</f>
        <v>1</v>
      </c>
      <c r="C7402" s="1">
        <f>IF(C7401+1=Protocol!$V$21,0,C7401+1)</f>
        <v>0</v>
      </c>
      <c r="D7402" s="1">
        <f t="shared" si="247"/>
        <v>3</v>
      </c>
      <c r="E7402" s="1" t="str">
        <f>INDEX(Protocol[Mark],MATCH(C7402,Protocol[Step],0))</f>
        <v>1pfi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822010003</v>
      </c>
      <c r="H7402" s="134">
        <f>Systematic[[#This Row],[SampleVariableLabel]]+100*Systematic[[#This Row],[State]]</f>
        <v>822010003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822</v>
      </c>
      <c r="B7403" s="1">
        <f>IF(C7403=0,IF(B7402=Protocol!$V$20,1,B7402+1),B7402)</f>
        <v>1</v>
      </c>
      <c r="C7403" s="1">
        <f>IF(C7402+1=Protocol!$V$21,0,C7402+1)</f>
        <v>1</v>
      </c>
      <c r="D7403" s="1">
        <f t="shared" si="247"/>
        <v>4</v>
      </c>
      <c r="E7403" s="1" t="str">
        <f>INDEX(Protocol[Mark],MATCH(C7403,Protocol[Step],0))</f>
        <v>1OctM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822010004</v>
      </c>
      <c r="H7403" s="134">
        <f>Systematic[[#This Row],[SampleVariableLabel]]+100*Systematic[[#This Row],[State]]</f>
        <v>822010104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822</v>
      </c>
      <c r="B7404" s="1">
        <f>IF(C7404=0,IF(B7403=Protocol!$V$20,1,B7403+1),B7403)</f>
        <v>1</v>
      </c>
      <c r="C7404" s="1">
        <f>IF(C7403+1=Protocol!$V$21,0,C7403+1)</f>
        <v>2</v>
      </c>
      <c r="D7404" s="1">
        <f t="shared" si="247"/>
        <v>5</v>
      </c>
      <c r="E7404" s="1" t="str">
        <f>INDEX(Protocol[Mark],MATCH(C7404,Protocol[Step],0))</f>
        <v>2D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822010005</v>
      </c>
      <c r="H7404" s="134">
        <f>Systematic[[#This Row],[SampleVariableLabel]]+100*Systematic[[#This Row],[State]]</f>
        <v>822010205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822</v>
      </c>
      <c r="B7405" s="1">
        <f>IF(C7405=0,IF(B7404=Protocol!$V$20,1,B7404+1),B7404)</f>
        <v>1</v>
      </c>
      <c r="C7405" s="1">
        <f>IF(C7404+1=Protocol!$V$21,0,C7404+1)</f>
        <v>3</v>
      </c>
      <c r="D7405" s="1">
        <f t="shared" si="247"/>
        <v>6</v>
      </c>
      <c r="E7405" s="1" t="str">
        <f>INDEX(Protocol[Mark],MATCH(C7405,Protocol[Step],0))</f>
        <v>2c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822010006</v>
      </c>
      <c r="H7405" s="134">
        <f>Systematic[[#This Row],[SampleVariableLabel]]+100*Systematic[[#This Row],[State]]</f>
        <v>822010306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822</v>
      </c>
      <c r="B7406" s="1">
        <f>IF(C7406=0,IF(B7405=Protocol!$V$20,1,B7405+1),B7405)</f>
        <v>1</v>
      </c>
      <c r="C7406" s="1">
        <f>IF(C7405+1=Protocol!$V$21,0,C7405+1)</f>
        <v>4</v>
      </c>
      <c r="D7406" s="1">
        <f t="shared" si="247"/>
        <v>1</v>
      </c>
      <c r="E7406" s="1" t="str">
        <f>INDEX(Protocol[Mark],MATCH(C7406,Protocol[Step],0))</f>
        <v>3P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822010001</v>
      </c>
      <c r="H7406" s="134">
        <f>Systematic[[#This Row],[SampleVariableLabel]]+100*Systematic[[#This Row],[State]]</f>
        <v>822010401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822</v>
      </c>
      <c r="B7407" s="1">
        <f>IF(C7407=0,IF(B7406=Protocol!$V$20,1,B7406+1),B7406)</f>
        <v>1</v>
      </c>
      <c r="C7407" s="1">
        <f>IF(C7406+1=Protocol!$V$21,0,C7406+1)</f>
        <v>5</v>
      </c>
      <c r="D7407" s="1">
        <f t="shared" si="247"/>
        <v>2</v>
      </c>
      <c r="E7407" s="1" t="str">
        <f>INDEX(Protocol[Mark],MATCH(C7407,Protocol[Step],0))</f>
        <v>4S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822010002</v>
      </c>
      <c r="H7407" s="134">
        <f>Systematic[[#This Row],[SampleVariableLabel]]+100*Systematic[[#This Row],[State]]</f>
        <v>822010502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822</v>
      </c>
      <c r="B7408" s="1">
        <f>IF(C7408=0,IF(B7407=Protocol!$V$20,1,B7407+1),B7407)</f>
        <v>1</v>
      </c>
      <c r="C7408" s="1">
        <f>IF(C7407+1=Protocol!$V$21,0,C7407+1)</f>
        <v>6</v>
      </c>
      <c r="D7408" s="1">
        <f t="shared" si="247"/>
        <v>3</v>
      </c>
      <c r="E7408" s="1" t="str">
        <f>INDEX(Protocol[Mark],MATCH(C7408,Protocol[Step],0))</f>
        <v>5U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822010003</v>
      </c>
      <c r="H7408" s="134">
        <f>Systematic[[#This Row],[SampleVariableLabel]]+100*Systematic[[#This Row],[State]]</f>
        <v>822010603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822</v>
      </c>
      <c r="B7409" s="1">
        <f>IF(C7409=0,IF(B7408=Protocol!$V$20,1,B7408+1),B7408)</f>
        <v>1</v>
      </c>
      <c r="C7409" s="1">
        <f>IF(C7408+1=Protocol!$V$21,0,C7408+1)</f>
        <v>7</v>
      </c>
      <c r="D7409" s="1">
        <f t="shared" si="247"/>
        <v>4</v>
      </c>
      <c r="E7409" s="1" t="str">
        <f>INDEX(Protocol[Mark],MATCH(C7409,Protocol[Step],0))</f>
        <v>6Rot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822010004</v>
      </c>
      <c r="H7409" s="134">
        <f>Systematic[[#This Row],[SampleVariableLabel]]+100*Systematic[[#This Row],[State]]</f>
        <v>822010704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823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1pfi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823010005</v>
      </c>
      <c r="H7410" s="134">
        <f>Systematic[[#This Row],[SampleVariableLabel]]+100*Systematic[[#This Row],[State]]</f>
        <v>823010005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823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1OctM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823010006</v>
      </c>
      <c r="H7411" s="134">
        <f>Systematic[[#This Row],[SampleVariableLabel]]+100*Systematic[[#This Row],[State]]</f>
        <v>823010106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823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2D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823010001</v>
      </c>
      <c r="H7412" s="134">
        <f>Systematic[[#This Row],[SampleVariableLabel]]+100*Systematic[[#This Row],[State]]</f>
        <v>823010201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823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2c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823010002</v>
      </c>
      <c r="H7413" s="134">
        <f>Systematic[[#This Row],[SampleVariableLabel]]+100*Systematic[[#This Row],[State]]</f>
        <v>823010302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823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3P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823010003</v>
      </c>
      <c r="H7414" s="134">
        <f>Systematic[[#This Row],[SampleVariableLabel]]+100*Systematic[[#This Row],[State]]</f>
        <v>823010403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823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4S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823010004</v>
      </c>
      <c r="H7415" s="134">
        <f>Systematic[[#This Row],[SampleVariableLabel]]+100*Systematic[[#This Row],[State]]</f>
        <v>823010504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823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5U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823010005</v>
      </c>
      <c r="H7416" s="134">
        <f>Systematic[[#This Row],[SampleVariableLabel]]+100*Systematic[[#This Row],[State]]</f>
        <v>823010605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823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6Rot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823010006</v>
      </c>
      <c r="H7417" s="134">
        <f>Systematic[[#This Row],[SampleVariableLabel]]+100*Systematic[[#This Row],[State]]</f>
        <v>823010706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824</v>
      </c>
      <c r="B7418" s="1">
        <f>IF(C7418=0,IF(B7417=Protocol!$V$20,1,B7417+1),B7417)</f>
        <v>1</v>
      </c>
      <c r="C7418" s="1">
        <f>IF(C7417+1=Protocol!$V$21,0,C7417+1)</f>
        <v>0</v>
      </c>
      <c r="D7418" s="1">
        <f t="shared" si="247"/>
        <v>1</v>
      </c>
      <c r="E7418" s="1" t="str">
        <f>INDEX(Protocol[Mark],MATCH(C7418,Protocol[Step],0))</f>
        <v>1pfi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824010001</v>
      </c>
      <c r="H7418" s="134">
        <f>Systematic[[#This Row],[SampleVariableLabel]]+100*Systematic[[#This Row],[State]]</f>
        <v>824010001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824</v>
      </c>
      <c r="B7419" s="1">
        <f>IF(C7419=0,IF(B7418=Protocol!$V$20,1,B7418+1),B7418)</f>
        <v>1</v>
      </c>
      <c r="C7419" s="1">
        <f>IF(C7418+1=Protocol!$V$21,0,C7418+1)</f>
        <v>1</v>
      </c>
      <c r="D7419" s="1">
        <f t="shared" si="247"/>
        <v>2</v>
      </c>
      <c r="E7419" s="1" t="str">
        <f>INDEX(Protocol[Mark],MATCH(C7419,Protocol[Step],0))</f>
        <v>1OctM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824010002</v>
      </c>
      <c r="H7419" s="134">
        <f>Systematic[[#This Row],[SampleVariableLabel]]+100*Systematic[[#This Row],[State]]</f>
        <v>824010102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824</v>
      </c>
      <c r="B7420" s="1">
        <f>IF(C7420=0,IF(B7419=Protocol!$V$20,1,B7419+1),B7419)</f>
        <v>1</v>
      </c>
      <c r="C7420" s="1">
        <f>IF(C7419+1=Protocol!$V$21,0,C7419+1)</f>
        <v>2</v>
      </c>
      <c r="D7420" s="1">
        <f t="shared" si="247"/>
        <v>3</v>
      </c>
      <c r="E7420" s="1" t="str">
        <f>INDEX(Protocol[Mark],MATCH(C7420,Protocol[Step],0))</f>
        <v>2D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824010003</v>
      </c>
      <c r="H7420" s="134">
        <f>Systematic[[#This Row],[SampleVariableLabel]]+100*Systematic[[#This Row],[State]]</f>
        <v>824010203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824</v>
      </c>
      <c r="B7421" s="1">
        <f>IF(C7421=0,IF(B7420=Protocol!$V$20,1,B7420+1),B7420)</f>
        <v>1</v>
      </c>
      <c r="C7421" s="1">
        <f>IF(C7420+1=Protocol!$V$21,0,C7420+1)</f>
        <v>3</v>
      </c>
      <c r="D7421" s="1">
        <f t="shared" si="247"/>
        <v>4</v>
      </c>
      <c r="E7421" s="1" t="str">
        <f>INDEX(Protocol[Mark],MATCH(C7421,Protocol[Step],0))</f>
        <v>2c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824010004</v>
      </c>
      <c r="H7421" s="134">
        <f>Systematic[[#This Row],[SampleVariableLabel]]+100*Systematic[[#This Row],[State]]</f>
        <v>824010304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824</v>
      </c>
      <c r="B7422" s="1">
        <f>IF(C7422=0,IF(B7421=Protocol!$V$20,1,B7421+1),B7421)</f>
        <v>1</v>
      </c>
      <c r="C7422" s="1">
        <f>IF(C7421+1=Protocol!$V$21,0,C7421+1)</f>
        <v>4</v>
      </c>
      <c r="D7422" s="1">
        <f t="shared" si="247"/>
        <v>5</v>
      </c>
      <c r="E7422" s="1" t="str">
        <f>INDEX(Protocol[Mark],MATCH(C7422,Protocol[Step],0))</f>
        <v>3P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824010005</v>
      </c>
      <c r="H7422" s="134">
        <f>Systematic[[#This Row],[SampleVariableLabel]]+100*Systematic[[#This Row],[State]]</f>
        <v>824010405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824</v>
      </c>
      <c r="B7423" s="1">
        <f>IF(C7423=0,IF(B7422=Protocol!$V$20,1,B7422+1),B7422)</f>
        <v>1</v>
      </c>
      <c r="C7423" s="1">
        <f>IF(C7422+1=Protocol!$V$21,0,C7422+1)</f>
        <v>5</v>
      </c>
      <c r="D7423" s="1">
        <f t="shared" si="247"/>
        <v>6</v>
      </c>
      <c r="E7423" s="1" t="str">
        <f>INDEX(Protocol[Mark],MATCH(C7423,Protocol[Step],0))</f>
        <v>4S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824010006</v>
      </c>
      <c r="H7423" s="134">
        <f>Systematic[[#This Row],[SampleVariableLabel]]+100*Systematic[[#This Row],[State]]</f>
        <v>824010506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824</v>
      </c>
      <c r="B7424" s="1">
        <f>IF(C7424=0,IF(B7423=Protocol!$V$20,1,B7423+1),B7423)</f>
        <v>1</v>
      </c>
      <c r="C7424" s="1">
        <f>IF(C7423+1=Protocol!$V$21,0,C7423+1)</f>
        <v>6</v>
      </c>
      <c r="D7424" s="1">
        <f t="shared" si="247"/>
        <v>1</v>
      </c>
      <c r="E7424" s="1" t="str">
        <f>INDEX(Protocol[Mark],MATCH(C7424,Protocol[Step],0))</f>
        <v>5U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824010001</v>
      </c>
      <c r="H7424" s="134">
        <f>Systematic[[#This Row],[SampleVariableLabel]]+100*Systematic[[#This Row],[State]]</f>
        <v>824010601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824</v>
      </c>
      <c r="B7425" s="1">
        <f>IF(C7425=0,IF(B7424=Protocol!$V$20,1,B7424+1),B7424)</f>
        <v>1</v>
      </c>
      <c r="C7425" s="1">
        <f>IF(C7424+1=Protocol!$V$21,0,C7424+1)</f>
        <v>7</v>
      </c>
      <c r="D7425" s="1">
        <f t="shared" si="247"/>
        <v>2</v>
      </c>
      <c r="E7425" s="1" t="str">
        <f>INDEX(Protocol[Mark],MATCH(C7425,Protocol[Step],0))</f>
        <v>6Rot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824010002</v>
      </c>
      <c r="H7425" s="134">
        <f>Systematic[[#This Row],[SampleVariableLabel]]+100*Systematic[[#This Row],[State]]</f>
        <v>824010702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825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1pfi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825010003</v>
      </c>
      <c r="H7426" s="134">
        <f>Systematic[[#This Row],[SampleVariableLabel]]+100*Systematic[[#This Row],[State]]</f>
        <v>825010003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825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1OctM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825010004</v>
      </c>
      <c r="H7427" s="134">
        <f>Systematic[[#This Row],[SampleVariableLabel]]+100*Systematic[[#This Row],[State]]</f>
        <v>825010104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825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2D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825010005</v>
      </c>
      <c r="H7428" s="134">
        <f>Systematic[[#This Row],[SampleVariableLabel]]+100*Systematic[[#This Row],[State]]</f>
        <v>825010205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825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2c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825010006</v>
      </c>
      <c r="H7429" s="134">
        <f>Systematic[[#This Row],[SampleVariableLabel]]+100*Systematic[[#This Row],[State]]</f>
        <v>825010306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825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3P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825010001</v>
      </c>
      <c r="H7430" s="134">
        <f>Systematic[[#This Row],[SampleVariableLabel]]+100*Systematic[[#This Row],[State]]</f>
        <v>825010401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825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4S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825010002</v>
      </c>
      <c r="H7431" s="134">
        <f>Systematic[[#This Row],[SampleVariableLabel]]+100*Systematic[[#This Row],[State]]</f>
        <v>825010502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825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5U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825010003</v>
      </c>
      <c r="H7432" s="134">
        <f>Systematic[[#This Row],[SampleVariableLabel]]+100*Systematic[[#This Row],[State]]</f>
        <v>825010603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825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6Rot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825010004</v>
      </c>
      <c r="H7433" s="134">
        <f>Systematic[[#This Row],[SampleVariableLabel]]+100*Systematic[[#This Row],[State]]</f>
        <v>825010704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826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1pfi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826010005</v>
      </c>
      <c r="H7434" s="134">
        <f>Systematic[[#This Row],[SampleVariableLabel]]+100*Systematic[[#This Row],[State]]</f>
        <v>826010005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826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1OctM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826010006</v>
      </c>
      <c r="H7435" s="134">
        <f>Systematic[[#This Row],[SampleVariableLabel]]+100*Systematic[[#This Row],[State]]</f>
        <v>826010106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826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2D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826010001</v>
      </c>
      <c r="H7436" s="134">
        <f>Systematic[[#This Row],[SampleVariableLabel]]+100*Systematic[[#This Row],[State]]</f>
        <v>826010201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826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2c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826010002</v>
      </c>
      <c r="H7437" s="134">
        <f>Systematic[[#This Row],[SampleVariableLabel]]+100*Systematic[[#This Row],[State]]</f>
        <v>826010302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826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826010003</v>
      </c>
      <c r="H7438" s="134">
        <f>Systematic[[#This Row],[SampleVariableLabel]]+100*Systematic[[#This Row],[State]]</f>
        <v>826010403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826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4S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826010004</v>
      </c>
      <c r="H7439" s="134">
        <f>Systematic[[#This Row],[SampleVariableLabel]]+100*Systematic[[#This Row],[State]]</f>
        <v>826010504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826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5U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826010005</v>
      </c>
      <c r="H7440" s="134">
        <f>Systematic[[#This Row],[SampleVariableLabel]]+100*Systematic[[#This Row],[State]]</f>
        <v>826010605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826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6Rot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826010006</v>
      </c>
      <c r="H7441" s="134">
        <f>Systematic[[#This Row],[SampleVariableLabel]]+100*Systematic[[#This Row],[State]]</f>
        <v>826010706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827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1pfi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827010001</v>
      </c>
      <c r="H7442" s="134">
        <f>Systematic[[#This Row],[SampleVariableLabel]]+100*Systematic[[#This Row],[State]]</f>
        <v>827010001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827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1OctM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827010002</v>
      </c>
      <c r="H7443" s="134">
        <f>Systematic[[#This Row],[SampleVariableLabel]]+100*Systematic[[#This Row],[State]]</f>
        <v>827010102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827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2D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827010003</v>
      </c>
      <c r="H7444" s="134">
        <f>Systematic[[#This Row],[SampleVariableLabel]]+100*Systematic[[#This Row],[State]]</f>
        <v>827010203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827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2c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827010004</v>
      </c>
      <c r="H7445" s="134">
        <f>Systematic[[#This Row],[SampleVariableLabel]]+100*Systematic[[#This Row],[State]]</f>
        <v>827010304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827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3P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827010005</v>
      </c>
      <c r="H7446" s="134">
        <f>Systematic[[#This Row],[SampleVariableLabel]]+100*Systematic[[#This Row],[State]]</f>
        <v>827010405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827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4S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827010006</v>
      </c>
      <c r="H7447" s="134">
        <f>Systematic[[#This Row],[SampleVariableLabel]]+100*Systematic[[#This Row],[State]]</f>
        <v>827010506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827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5U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827010001</v>
      </c>
      <c r="H7448" s="134">
        <f>Systematic[[#This Row],[SampleVariableLabel]]+100*Systematic[[#This Row],[State]]</f>
        <v>827010601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827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6Rot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827010002</v>
      </c>
      <c r="H7449" s="134">
        <f>Systematic[[#This Row],[SampleVariableLabel]]+100*Systematic[[#This Row],[State]]</f>
        <v>827010702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828</v>
      </c>
      <c r="B7450" s="1">
        <f>IF(C7450=0,IF(B7449=Protocol!$V$20,1,B7449+1),B7449)</f>
        <v>1</v>
      </c>
      <c r="C7450" s="1">
        <f>IF(C7449+1=Protocol!$V$21,0,C7449+1)</f>
        <v>0</v>
      </c>
      <c r="D7450" s="1">
        <f t="shared" si="249"/>
        <v>3</v>
      </c>
      <c r="E7450" s="1" t="str">
        <f>INDEX(Protocol[Mark],MATCH(C7450,Protocol[Step],0))</f>
        <v>1pfi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828010003</v>
      </c>
      <c r="H7450" s="134">
        <f>Systematic[[#This Row],[SampleVariableLabel]]+100*Systematic[[#This Row],[State]]</f>
        <v>828010003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828</v>
      </c>
      <c r="B7451" s="1">
        <f>IF(C7451=0,IF(B7450=Protocol!$V$20,1,B7450+1),B7450)</f>
        <v>1</v>
      </c>
      <c r="C7451" s="1">
        <f>IF(C7450+1=Protocol!$V$21,0,C7450+1)</f>
        <v>1</v>
      </c>
      <c r="D7451" s="1">
        <f t="shared" si="249"/>
        <v>4</v>
      </c>
      <c r="E7451" s="1" t="str">
        <f>INDEX(Protocol[Mark],MATCH(C7451,Protocol[Step],0))</f>
        <v>1OctM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828010004</v>
      </c>
      <c r="H7451" s="134">
        <f>Systematic[[#This Row],[SampleVariableLabel]]+100*Systematic[[#This Row],[State]]</f>
        <v>828010104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828</v>
      </c>
      <c r="B7452" s="1">
        <f>IF(C7452=0,IF(B7451=Protocol!$V$20,1,B7451+1),B7451)</f>
        <v>1</v>
      </c>
      <c r="C7452" s="1">
        <f>IF(C7451+1=Protocol!$V$21,0,C7451+1)</f>
        <v>2</v>
      </c>
      <c r="D7452" s="1">
        <f t="shared" si="249"/>
        <v>5</v>
      </c>
      <c r="E7452" s="1" t="str">
        <f>INDEX(Protocol[Mark],MATCH(C7452,Protocol[Step],0))</f>
        <v>2D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828010005</v>
      </c>
      <c r="H7452" s="134">
        <f>Systematic[[#This Row],[SampleVariableLabel]]+100*Systematic[[#This Row],[State]]</f>
        <v>828010205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828</v>
      </c>
      <c r="B7453" s="1">
        <f>IF(C7453=0,IF(B7452=Protocol!$V$20,1,B7452+1),B7452)</f>
        <v>1</v>
      </c>
      <c r="C7453" s="1">
        <f>IF(C7452+1=Protocol!$V$21,0,C7452+1)</f>
        <v>3</v>
      </c>
      <c r="D7453" s="1">
        <f t="shared" si="249"/>
        <v>6</v>
      </c>
      <c r="E7453" s="1" t="str">
        <f>INDEX(Protocol[Mark],MATCH(C7453,Protocol[Step],0))</f>
        <v>2c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828010006</v>
      </c>
      <c r="H7453" s="134">
        <f>Systematic[[#This Row],[SampleVariableLabel]]+100*Systematic[[#This Row],[State]]</f>
        <v>828010306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828</v>
      </c>
      <c r="B7454" s="1">
        <f>IF(C7454=0,IF(B7453=Protocol!$V$20,1,B7453+1),B7453)</f>
        <v>1</v>
      </c>
      <c r="C7454" s="1">
        <f>IF(C7453+1=Protocol!$V$21,0,C7453+1)</f>
        <v>4</v>
      </c>
      <c r="D7454" s="1">
        <f t="shared" si="249"/>
        <v>1</v>
      </c>
      <c r="E7454" s="1" t="str">
        <f>INDEX(Protocol[Mark],MATCH(C7454,Protocol[Step],0))</f>
        <v>3P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828010001</v>
      </c>
      <c r="H7454" s="134">
        <f>Systematic[[#This Row],[SampleVariableLabel]]+100*Systematic[[#This Row],[State]]</f>
        <v>828010401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828</v>
      </c>
      <c r="B7455" s="1">
        <f>IF(C7455=0,IF(B7454=Protocol!$V$20,1,B7454+1),B7454)</f>
        <v>1</v>
      </c>
      <c r="C7455" s="1">
        <f>IF(C7454+1=Protocol!$V$21,0,C7454+1)</f>
        <v>5</v>
      </c>
      <c r="D7455" s="1">
        <f t="shared" si="249"/>
        <v>2</v>
      </c>
      <c r="E7455" s="1" t="str">
        <f>INDEX(Protocol[Mark],MATCH(C7455,Protocol[Step],0))</f>
        <v>4S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828010002</v>
      </c>
      <c r="H7455" s="134">
        <f>Systematic[[#This Row],[SampleVariableLabel]]+100*Systematic[[#This Row],[State]]</f>
        <v>828010502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828</v>
      </c>
      <c r="B7456" s="1">
        <f>IF(C7456=0,IF(B7455=Protocol!$V$20,1,B7455+1),B7455)</f>
        <v>1</v>
      </c>
      <c r="C7456" s="1">
        <f>IF(C7455+1=Protocol!$V$21,0,C7455+1)</f>
        <v>6</v>
      </c>
      <c r="D7456" s="1">
        <f t="shared" si="249"/>
        <v>3</v>
      </c>
      <c r="E7456" s="1" t="str">
        <f>INDEX(Protocol[Mark],MATCH(C7456,Protocol[Step],0))</f>
        <v>5U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828010003</v>
      </c>
      <c r="H7456" s="134">
        <f>Systematic[[#This Row],[SampleVariableLabel]]+100*Systematic[[#This Row],[State]]</f>
        <v>828010603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828</v>
      </c>
      <c r="B7457" s="1">
        <f>IF(C7457=0,IF(B7456=Protocol!$V$20,1,B7456+1),B7456)</f>
        <v>1</v>
      </c>
      <c r="C7457" s="1">
        <f>IF(C7456+1=Protocol!$V$21,0,C7456+1)</f>
        <v>7</v>
      </c>
      <c r="D7457" s="1">
        <f t="shared" si="249"/>
        <v>4</v>
      </c>
      <c r="E7457" s="1" t="str">
        <f>INDEX(Protocol[Mark],MATCH(C7457,Protocol[Step],0))</f>
        <v>6Rot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828010004</v>
      </c>
      <c r="H7457" s="134">
        <f>Systematic[[#This Row],[SampleVariableLabel]]+100*Systematic[[#This Row],[State]]</f>
        <v>828010704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829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1pfi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829010005</v>
      </c>
      <c r="H7458" s="134">
        <f>Systematic[[#This Row],[SampleVariableLabel]]+100*Systematic[[#This Row],[State]]</f>
        <v>829010005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829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1OctM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829010006</v>
      </c>
      <c r="H7459" s="134">
        <f>Systematic[[#This Row],[SampleVariableLabel]]+100*Systematic[[#This Row],[State]]</f>
        <v>829010106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829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2D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829010001</v>
      </c>
      <c r="H7460" s="134">
        <f>Systematic[[#This Row],[SampleVariableLabel]]+100*Systematic[[#This Row],[State]]</f>
        <v>829010201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829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2c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829010002</v>
      </c>
      <c r="H7461" s="134">
        <f>Systematic[[#This Row],[SampleVariableLabel]]+100*Systematic[[#This Row],[State]]</f>
        <v>829010302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829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3P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829010003</v>
      </c>
      <c r="H7462" s="134">
        <f>Systematic[[#This Row],[SampleVariableLabel]]+100*Systematic[[#This Row],[State]]</f>
        <v>829010403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829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4S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829010004</v>
      </c>
      <c r="H7463" s="134">
        <f>Systematic[[#This Row],[SampleVariableLabel]]+100*Systematic[[#This Row],[State]]</f>
        <v>829010504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829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5U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829010005</v>
      </c>
      <c r="H7464" s="134">
        <f>Systematic[[#This Row],[SampleVariableLabel]]+100*Systematic[[#This Row],[State]]</f>
        <v>829010605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829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6Rot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829010006</v>
      </c>
      <c r="H7465" s="134">
        <f>Systematic[[#This Row],[SampleVariableLabel]]+100*Systematic[[#This Row],[State]]</f>
        <v>829010706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830</v>
      </c>
      <c r="B7466" s="1">
        <f>IF(C7466=0,IF(B7465=Protocol!$V$20,1,B7465+1),B7465)</f>
        <v>1</v>
      </c>
      <c r="C7466" s="1">
        <f>IF(C7465+1=Protocol!$V$21,0,C7465+1)</f>
        <v>0</v>
      </c>
      <c r="D7466" s="1">
        <f t="shared" si="249"/>
        <v>1</v>
      </c>
      <c r="E7466" s="1" t="str">
        <f>INDEX(Protocol[Mark],MATCH(C7466,Protocol[Step],0))</f>
        <v>1pfi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830010001</v>
      </c>
      <c r="H7466" s="134">
        <f>Systematic[[#This Row],[SampleVariableLabel]]+100*Systematic[[#This Row],[State]]</f>
        <v>830010001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830</v>
      </c>
      <c r="B7467" s="1">
        <f>IF(C7467=0,IF(B7466=Protocol!$V$20,1,B7466+1),B7466)</f>
        <v>1</v>
      </c>
      <c r="C7467" s="1">
        <f>IF(C7466+1=Protocol!$V$21,0,C7466+1)</f>
        <v>1</v>
      </c>
      <c r="D7467" s="1">
        <f t="shared" si="249"/>
        <v>2</v>
      </c>
      <c r="E7467" s="1" t="str">
        <f>INDEX(Protocol[Mark],MATCH(C7467,Protocol[Step],0))</f>
        <v>1OctM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830010002</v>
      </c>
      <c r="H7467" s="134">
        <f>Systematic[[#This Row],[SampleVariableLabel]]+100*Systematic[[#This Row],[State]]</f>
        <v>830010102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830</v>
      </c>
      <c r="B7468" s="1">
        <f>IF(C7468=0,IF(B7467=Protocol!$V$20,1,B7467+1),B7467)</f>
        <v>1</v>
      </c>
      <c r="C7468" s="1">
        <f>IF(C7467+1=Protocol!$V$21,0,C7467+1)</f>
        <v>2</v>
      </c>
      <c r="D7468" s="1">
        <f t="shared" si="249"/>
        <v>3</v>
      </c>
      <c r="E7468" s="1" t="str">
        <f>INDEX(Protocol[Mark],MATCH(C7468,Protocol[Step],0))</f>
        <v>2D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830010003</v>
      </c>
      <c r="H7468" s="134">
        <f>Systematic[[#This Row],[SampleVariableLabel]]+100*Systematic[[#This Row],[State]]</f>
        <v>830010203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830</v>
      </c>
      <c r="B7469" s="1">
        <f>IF(C7469=0,IF(B7468=Protocol!$V$20,1,B7468+1),B7468)</f>
        <v>1</v>
      </c>
      <c r="C7469" s="1">
        <f>IF(C7468+1=Protocol!$V$21,0,C7468+1)</f>
        <v>3</v>
      </c>
      <c r="D7469" s="1">
        <f t="shared" si="249"/>
        <v>4</v>
      </c>
      <c r="E7469" s="1" t="str">
        <f>INDEX(Protocol[Mark],MATCH(C7469,Protocol[Step],0))</f>
        <v>2c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830010004</v>
      </c>
      <c r="H7469" s="134">
        <f>Systematic[[#This Row],[SampleVariableLabel]]+100*Systematic[[#This Row],[State]]</f>
        <v>830010304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830</v>
      </c>
      <c r="B7470" s="1">
        <f>IF(C7470=0,IF(B7469=Protocol!$V$20,1,B7469+1),B7469)</f>
        <v>1</v>
      </c>
      <c r="C7470" s="1">
        <f>IF(C7469+1=Protocol!$V$21,0,C7469+1)</f>
        <v>4</v>
      </c>
      <c r="D7470" s="1">
        <f t="shared" si="249"/>
        <v>5</v>
      </c>
      <c r="E7470" s="1" t="str">
        <f>INDEX(Protocol[Mark],MATCH(C7470,Protocol[Step],0))</f>
        <v>3P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830010005</v>
      </c>
      <c r="H7470" s="134">
        <f>Systematic[[#This Row],[SampleVariableLabel]]+100*Systematic[[#This Row],[State]]</f>
        <v>830010405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830</v>
      </c>
      <c r="B7471" s="1">
        <f>IF(C7471=0,IF(B7470=Protocol!$V$20,1,B7470+1),B7470)</f>
        <v>1</v>
      </c>
      <c r="C7471" s="1">
        <f>IF(C7470+1=Protocol!$V$21,0,C7470+1)</f>
        <v>5</v>
      </c>
      <c r="D7471" s="1">
        <f t="shared" si="249"/>
        <v>6</v>
      </c>
      <c r="E7471" s="1" t="str">
        <f>INDEX(Protocol[Mark],MATCH(C7471,Protocol[Step],0))</f>
        <v>4S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830010006</v>
      </c>
      <c r="H7471" s="134">
        <f>Systematic[[#This Row],[SampleVariableLabel]]+100*Systematic[[#This Row],[State]]</f>
        <v>830010506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830</v>
      </c>
      <c r="B7472" s="1">
        <f>IF(C7472=0,IF(B7471=Protocol!$V$20,1,B7471+1),B7471)</f>
        <v>1</v>
      </c>
      <c r="C7472" s="1">
        <f>IF(C7471+1=Protocol!$V$21,0,C7471+1)</f>
        <v>6</v>
      </c>
      <c r="D7472" s="1">
        <f t="shared" si="249"/>
        <v>1</v>
      </c>
      <c r="E7472" s="1" t="str">
        <f>INDEX(Protocol[Mark],MATCH(C7472,Protocol[Step],0))</f>
        <v>5U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830010001</v>
      </c>
      <c r="H7472" s="134">
        <f>Systematic[[#This Row],[SampleVariableLabel]]+100*Systematic[[#This Row],[State]]</f>
        <v>830010601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830</v>
      </c>
      <c r="B7473" s="1">
        <f>IF(C7473=0,IF(B7472=Protocol!$V$20,1,B7472+1),B7472)</f>
        <v>1</v>
      </c>
      <c r="C7473" s="1">
        <f>IF(C7472+1=Protocol!$V$21,0,C7472+1)</f>
        <v>7</v>
      </c>
      <c r="D7473" s="1">
        <f t="shared" si="249"/>
        <v>2</v>
      </c>
      <c r="E7473" s="1" t="str">
        <f>INDEX(Protocol[Mark],MATCH(C7473,Protocol[Step],0))</f>
        <v>6Rot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830010002</v>
      </c>
      <c r="H7473" s="134">
        <f>Systematic[[#This Row],[SampleVariableLabel]]+100*Systematic[[#This Row],[State]]</f>
        <v>830010702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831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1pfi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831010003</v>
      </c>
      <c r="H7474" s="134">
        <f>Systematic[[#This Row],[SampleVariableLabel]]+100*Systematic[[#This Row],[State]]</f>
        <v>831010003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831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1OctM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831010004</v>
      </c>
      <c r="H7475" s="134">
        <f>Systematic[[#This Row],[SampleVariableLabel]]+100*Systematic[[#This Row],[State]]</f>
        <v>831010104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831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2D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831010005</v>
      </c>
      <c r="H7476" s="134">
        <f>Systematic[[#This Row],[SampleVariableLabel]]+100*Systematic[[#This Row],[State]]</f>
        <v>831010205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831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2c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831010006</v>
      </c>
      <c r="H7477" s="134">
        <f>Systematic[[#This Row],[SampleVariableLabel]]+100*Systematic[[#This Row],[State]]</f>
        <v>831010306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831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3P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831010001</v>
      </c>
      <c r="H7478" s="134">
        <f>Systematic[[#This Row],[SampleVariableLabel]]+100*Systematic[[#This Row],[State]]</f>
        <v>831010401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831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4S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831010002</v>
      </c>
      <c r="H7479" s="134">
        <f>Systematic[[#This Row],[SampleVariableLabel]]+100*Systematic[[#This Row],[State]]</f>
        <v>831010502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831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5U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831010003</v>
      </c>
      <c r="H7480" s="134">
        <f>Systematic[[#This Row],[SampleVariableLabel]]+100*Systematic[[#This Row],[State]]</f>
        <v>831010603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831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6Rot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831010004</v>
      </c>
      <c r="H7481" s="134">
        <f>Systematic[[#This Row],[SampleVariableLabel]]+100*Systematic[[#This Row],[State]]</f>
        <v>831010704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832</v>
      </c>
      <c r="B7482" s="1">
        <f>IF(C7482=0,IF(B7481=Protocol!$V$20,1,B7481+1),B7481)</f>
        <v>1</v>
      </c>
      <c r="C7482" s="1">
        <f>IF(C7481+1=Protocol!$V$21,0,C7481+1)</f>
        <v>0</v>
      </c>
      <c r="D7482" s="1">
        <f t="shared" si="249"/>
        <v>5</v>
      </c>
      <c r="E7482" s="1" t="str">
        <f>INDEX(Protocol[Mark],MATCH(C7482,Protocol[Step],0))</f>
        <v>1pfi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832010005</v>
      </c>
      <c r="H7482" s="134">
        <f>Systematic[[#This Row],[SampleVariableLabel]]+100*Systematic[[#This Row],[State]]</f>
        <v>832010005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832</v>
      </c>
      <c r="B7483" s="1">
        <f>IF(C7483=0,IF(B7482=Protocol!$V$20,1,B7482+1),B7482)</f>
        <v>1</v>
      </c>
      <c r="C7483" s="1">
        <f>IF(C7482+1=Protocol!$V$21,0,C7482+1)</f>
        <v>1</v>
      </c>
      <c r="D7483" s="1">
        <f t="shared" si="249"/>
        <v>6</v>
      </c>
      <c r="E7483" s="1" t="str">
        <f>INDEX(Protocol[Mark],MATCH(C7483,Protocol[Step],0))</f>
        <v>1OctM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832010006</v>
      </c>
      <c r="H7483" s="134">
        <f>Systematic[[#This Row],[SampleVariableLabel]]+100*Systematic[[#This Row],[State]]</f>
        <v>832010106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832</v>
      </c>
      <c r="B7484" s="1">
        <f>IF(C7484=0,IF(B7483=Protocol!$V$20,1,B7483+1),B7483)</f>
        <v>1</v>
      </c>
      <c r="C7484" s="1">
        <f>IF(C7483+1=Protocol!$V$21,0,C7483+1)</f>
        <v>2</v>
      </c>
      <c r="D7484" s="1">
        <f t="shared" si="249"/>
        <v>1</v>
      </c>
      <c r="E7484" s="1" t="str">
        <f>INDEX(Protocol[Mark],MATCH(C7484,Protocol[Step],0))</f>
        <v>2D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832010001</v>
      </c>
      <c r="H7484" s="134">
        <f>Systematic[[#This Row],[SampleVariableLabel]]+100*Systematic[[#This Row],[State]]</f>
        <v>832010201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832</v>
      </c>
      <c r="B7485" s="1">
        <f>IF(C7485=0,IF(B7484=Protocol!$V$20,1,B7484+1),B7484)</f>
        <v>1</v>
      </c>
      <c r="C7485" s="1">
        <f>IF(C7484+1=Protocol!$V$21,0,C7484+1)</f>
        <v>3</v>
      </c>
      <c r="D7485" s="1">
        <f t="shared" si="249"/>
        <v>2</v>
      </c>
      <c r="E7485" s="1" t="str">
        <f>INDEX(Protocol[Mark],MATCH(C7485,Protocol[Step],0))</f>
        <v>2c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832010002</v>
      </c>
      <c r="H7485" s="134">
        <f>Systematic[[#This Row],[SampleVariableLabel]]+100*Systematic[[#This Row],[State]]</f>
        <v>832010302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832</v>
      </c>
      <c r="B7486" s="1">
        <f>IF(C7486=0,IF(B7485=Protocol!$V$20,1,B7485+1),B7485)</f>
        <v>1</v>
      </c>
      <c r="C7486" s="1">
        <f>IF(C7485+1=Protocol!$V$21,0,C7485+1)</f>
        <v>4</v>
      </c>
      <c r="D7486" s="1">
        <f t="shared" si="249"/>
        <v>3</v>
      </c>
      <c r="E7486" s="1" t="str">
        <f>INDEX(Protocol[Mark],MATCH(C7486,Protocol[Step],0))</f>
        <v>3P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832010003</v>
      </c>
      <c r="H7486" s="134">
        <f>Systematic[[#This Row],[SampleVariableLabel]]+100*Systematic[[#This Row],[State]]</f>
        <v>832010403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832</v>
      </c>
      <c r="B7487" s="1">
        <f>IF(C7487=0,IF(B7486=Protocol!$V$20,1,B7486+1),B7486)</f>
        <v>1</v>
      </c>
      <c r="C7487" s="1">
        <f>IF(C7486+1=Protocol!$V$21,0,C7486+1)</f>
        <v>5</v>
      </c>
      <c r="D7487" s="1">
        <f t="shared" si="249"/>
        <v>4</v>
      </c>
      <c r="E7487" s="1" t="str">
        <f>INDEX(Protocol[Mark],MATCH(C7487,Protocol[Step],0))</f>
        <v>4S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832010004</v>
      </c>
      <c r="H7487" s="134">
        <f>Systematic[[#This Row],[SampleVariableLabel]]+100*Systematic[[#This Row],[State]]</f>
        <v>832010504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832</v>
      </c>
      <c r="B7488" s="1">
        <f>IF(C7488=0,IF(B7487=Protocol!$V$20,1,B7487+1),B7487)</f>
        <v>1</v>
      </c>
      <c r="C7488" s="1">
        <f>IF(C7487+1=Protocol!$V$21,0,C7487+1)</f>
        <v>6</v>
      </c>
      <c r="D7488" s="1">
        <f t="shared" si="249"/>
        <v>5</v>
      </c>
      <c r="E7488" s="1" t="str">
        <f>INDEX(Protocol[Mark],MATCH(C7488,Protocol[Step],0))</f>
        <v>5U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832010005</v>
      </c>
      <c r="H7488" s="134">
        <f>Systematic[[#This Row],[SampleVariableLabel]]+100*Systematic[[#This Row],[State]]</f>
        <v>832010605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832</v>
      </c>
      <c r="B7489" s="1">
        <f>IF(C7489=0,IF(B7488=Protocol!$V$20,1,B7488+1),B7488)</f>
        <v>1</v>
      </c>
      <c r="C7489" s="1">
        <f>IF(C7488+1=Protocol!$V$21,0,C7488+1)</f>
        <v>7</v>
      </c>
      <c r="D7489" s="1">
        <f t="shared" si="249"/>
        <v>6</v>
      </c>
      <c r="E7489" s="1" t="str">
        <f>INDEX(Protocol[Mark],MATCH(C7489,Protocol[Step],0))</f>
        <v>6Rot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832010006</v>
      </c>
      <c r="H7489" s="134">
        <f>Systematic[[#This Row],[SampleVariableLabel]]+100*Systematic[[#This Row],[State]]</f>
        <v>832010706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833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1pfi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833010001</v>
      </c>
      <c r="H7490" s="134">
        <f>Systematic[[#This Row],[SampleVariableLabel]]+100*Systematic[[#This Row],[State]]</f>
        <v>833010001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833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1OctM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833010002</v>
      </c>
      <c r="H7491" s="134">
        <f>Systematic[[#This Row],[SampleVariableLabel]]+100*Systematic[[#This Row],[State]]</f>
        <v>833010102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833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833010003</v>
      </c>
      <c r="H7492" s="134">
        <f>Systematic[[#This Row],[SampleVariableLabel]]+100*Systematic[[#This Row],[State]]</f>
        <v>833010203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833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833010004</v>
      </c>
      <c r="H7493" s="134">
        <f>Systematic[[#This Row],[SampleVariableLabel]]+100*Systematic[[#This Row],[State]]</f>
        <v>833010304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833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3P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833010005</v>
      </c>
      <c r="H7494" s="134">
        <f>Systematic[[#This Row],[SampleVariableLabel]]+100*Systematic[[#This Row],[State]]</f>
        <v>833010405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833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4S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833010006</v>
      </c>
      <c r="H7495" s="134">
        <f>Systematic[[#This Row],[SampleVariableLabel]]+100*Systematic[[#This Row],[State]]</f>
        <v>833010506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833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5U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833010001</v>
      </c>
      <c r="H7496" s="134">
        <f>Systematic[[#This Row],[SampleVariableLabel]]+100*Systematic[[#This Row],[State]]</f>
        <v>833010601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833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833010002</v>
      </c>
      <c r="H7497" s="134">
        <f>Systematic[[#This Row],[SampleVariableLabel]]+100*Systematic[[#This Row],[State]]</f>
        <v>833010702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834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1pfi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834010003</v>
      </c>
      <c r="H7498" s="134">
        <f>Systematic[[#This Row],[SampleVariableLabel]]+100*Systematic[[#This Row],[State]]</f>
        <v>834010003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834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1OctM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834010004</v>
      </c>
      <c r="H7499" s="134">
        <f>Systematic[[#This Row],[SampleVariableLabel]]+100*Systematic[[#This Row],[State]]</f>
        <v>834010104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834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2D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834010005</v>
      </c>
      <c r="H7500" s="134">
        <f>Systematic[[#This Row],[SampleVariableLabel]]+100*Systematic[[#This Row],[State]]</f>
        <v>834010205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834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2c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834010006</v>
      </c>
      <c r="H7501" s="134">
        <f>Systematic[[#This Row],[SampleVariableLabel]]+100*Systematic[[#This Row],[State]]</f>
        <v>834010306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834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3P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834010001</v>
      </c>
      <c r="H7502" s="134">
        <f>Systematic[[#This Row],[SampleVariableLabel]]+100*Systematic[[#This Row],[State]]</f>
        <v>834010401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834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4S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834010002</v>
      </c>
      <c r="H7503" s="134">
        <f>Systematic[[#This Row],[SampleVariableLabel]]+100*Systematic[[#This Row],[State]]</f>
        <v>834010502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834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5U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834010003</v>
      </c>
      <c r="H7504" s="134">
        <f>Systematic[[#This Row],[SampleVariableLabel]]+100*Systematic[[#This Row],[State]]</f>
        <v>834010603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834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6Rot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834010004</v>
      </c>
      <c r="H7505" s="134">
        <f>Systematic[[#This Row],[SampleVariableLabel]]+100*Systematic[[#This Row],[State]]</f>
        <v>834010704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835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1pfi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835010005</v>
      </c>
      <c r="H7506" s="134">
        <f>Systematic[[#This Row],[SampleVariableLabel]]+100*Systematic[[#This Row],[State]]</f>
        <v>835010005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835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1OctM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835010006</v>
      </c>
      <c r="H7507" s="134">
        <f>Systematic[[#This Row],[SampleVariableLabel]]+100*Systematic[[#This Row],[State]]</f>
        <v>835010106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835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2D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835010001</v>
      </c>
      <c r="H7508" s="134">
        <f>Systematic[[#This Row],[SampleVariableLabel]]+100*Systematic[[#This Row],[State]]</f>
        <v>835010201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835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2c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835010002</v>
      </c>
      <c r="H7509" s="134">
        <f>Systematic[[#This Row],[SampleVariableLabel]]+100*Systematic[[#This Row],[State]]</f>
        <v>835010302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835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3P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835010003</v>
      </c>
      <c r="H7510" s="134">
        <f>Systematic[[#This Row],[SampleVariableLabel]]+100*Systematic[[#This Row],[State]]</f>
        <v>835010403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835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4S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835010004</v>
      </c>
      <c r="H7511" s="134">
        <f>Systematic[[#This Row],[SampleVariableLabel]]+100*Systematic[[#This Row],[State]]</f>
        <v>835010504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835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5U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835010005</v>
      </c>
      <c r="H7512" s="134">
        <f>Systematic[[#This Row],[SampleVariableLabel]]+100*Systematic[[#This Row],[State]]</f>
        <v>835010605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835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6Rot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835010006</v>
      </c>
      <c r="H7513" s="134">
        <f>Systematic[[#This Row],[SampleVariableLabel]]+100*Systematic[[#This Row],[State]]</f>
        <v>835010706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836</v>
      </c>
      <c r="B7514" s="1">
        <f>IF(C7514=0,IF(B7513=Protocol!$V$20,1,B7513+1),B7513)</f>
        <v>1</v>
      </c>
      <c r="C7514" s="1">
        <f>IF(C7513+1=Protocol!$V$21,0,C7513+1)</f>
        <v>0</v>
      </c>
      <c r="D7514" s="1">
        <f t="shared" si="251"/>
        <v>1</v>
      </c>
      <c r="E7514" s="1" t="str">
        <f>INDEX(Protocol[Mark],MATCH(C7514,Protocol[Step],0))</f>
        <v>1pfi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836010001</v>
      </c>
      <c r="H7514" s="134">
        <f>Systematic[[#This Row],[SampleVariableLabel]]+100*Systematic[[#This Row],[State]]</f>
        <v>836010001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836</v>
      </c>
      <c r="B7515" s="1">
        <f>IF(C7515=0,IF(B7514=Protocol!$V$20,1,B7514+1),B7514)</f>
        <v>1</v>
      </c>
      <c r="C7515" s="1">
        <f>IF(C7514+1=Protocol!$V$21,0,C7514+1)</f>
        <v>1</v>
      </c>
      <c r="D7515" s="1">
        <f t="shared" si="251"/>
        <v>2</v>
      </c>
      <c r="E7515" s="1" t="str">
        <f>INDEX(Protocol[Mark],MATCH(C7515,Protocol[Step],0))</f>
        <v>1OctM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836010002</v>
      </c>
      <c r="H7515" s="134">
        <f>Systematic[[#This Row],[SampleVariableLabel]]+100*Systematic[[#This Row],[State]]</f>
        <v>836010102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836</v>
      </c>
      <c r="B7516" s="1">
        <f>IF(C7516=0,IF(B7515=Protocol!$V$20,1,B7515+1),B7515)</f>
        <v>1</v>
      </c>
      <c r="C7516" s="1">
        <f>IF(C7515+1=Protocol!$V$21,0,C7515+1)</f>
        <v>2</v>
      </c>
      <c r="D7516" s="1">
        <f t="shared" si="251"/>
        <v>3</v>
      </c>
      <c r="E7516" s="1" t="str">
        <f>INDEX(Protocol[Mark],MATCH(C7516,Protocol[Step],0))</f>
        <v>2D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836010003</v>
      </c>
      <c r="H7516" s="134">
        <f>Systematic[[#This Row],[SampleVariableLabel]]+100*Systematic[[#This Row],[State]]</f>
        <v>836010203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836</v>
      </c>
      <c r="B7517" s="1">
        <f>IF(C7517=0,IF(B7516=Protocol!$V$20,1,B7516+1),B7516)</f>
        <v>1</v>
      </c>
      <c r="C7517" s="1">
        <f>IF(C7516+1=Protocol!$V$21,0,C7516+1)</f>
        <v>3</v>
      </c>
      <c r="D7517" s="1">
        <f t="shared" si="251"/>
        <v>4</v>
      </c>
      <c r="E7517" s="1" t="str">
        <f>INDEX(Protocol[Mark],MATCH(C7517,Protocol[Step],0))</f>
        <v>2c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836010004</v>
      </c>
      <c r="H7517" s="134">
        <f>Systematic[[#This Row],[SampleVariableLabel]]+100*Systematic[[#This Row],[State]]</f>
        <v>836010304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836</v>
      </c>
      <c r="B7518" s="1">
        <f>IF(C7518=0,IF(B7517=Protocol!$V$20,1,B7517+1),B7517)</f>
        <v>1</v>
      </c>
      <c r="C7518" s="1">
        <f>IF(C7517+1=Protocol!$V$21,0,C7517+1)</f>
        <v>4</v>
      </c>
      <c r="D7518" s="1">
        <f t="shared" si="251"/>
        <v>5</v>
      </c>
      <c r="E7518" s="1" t="str">
        <f>INDEX(Protocol[Mark],MATCH(C7518,Protocol[Step],0))</f>
        <v>3P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836010005</v>
      </c>
      <c r="H7518" s="134">
        <f>Systematic[[#This Row],[SampleVariableLabel]]+100*Systematic[[#This Row],[State]]</f>
        <v>836010405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836</v>
      </c>
      <c r="B7519" s="1">
        <f>IF(C7519=0,IF(B7518=Protocol!$V$20,1,B7518+1),B7518)</f>
        <v>1</v>
      </c>
      <c r="C7519" s="1">
        <f>IF(C7518+1=Protocol!$V$21,0,C7518+1)</f>
        <v>5</v>
      </c>
      <c r="D7519" s="1">
        <f t="shared" si="251"/>
        <v>6</v>
      </c>
      <c r="E7519" s="1" t="str">
        <f>INDEX(Protocol[Mark],MATCH(C7519,Protocol[Step],0))</f>
        <v>4S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836010006</v>
      </c>
      <c r="H7519" s="134">
        <f>Systematic[[#This Row],[SampleVariableLabel]]+100*Systematic[[#This Row],[State]]</f>
        <v>836010506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836</v>
      </c>
      <c r="B7520" s="1">
        <f>IF(C7520=0,IF(B7519=Protocol!$V$20,1,B7519+1),B7519)</f>
        <v>1</v>
      </c>
      <c r="C7520" s="1">
        <f>IF(C7519+1=Protocol!$V$21,0,C7519+1)</f>
        <v>6</v>
      </c>
      <c r="D7520" s="1">
        <f t="shared" si="251"/>
        <v>1</v>
      </c>
      <c r="E7520" s="1" t="str">
        <f>INDEX(Protocol[Mark],MATCH(C7520,Protocol[Step],0))</f>
        <v>5U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836010001</v>
      </c>
      <c r="H7520" s="134">
        <f>Systematic[[#This Row],[SampleVariableLabel]]+100*Systematic[[#This Row],[State]]</f>
        <v>836010601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836</v>
      </c>
      <c r="B7521" s="1">
        <f>IF(C7521=0,IF(B7520=Protocol!$V$20,1,B7520+1),B7520)</f>
        <v>1</v>
      </c>
      <c r="C7521" s="1">
        <f>IF(C7520+1=Protocol!$V$21,0,C7520+1)</f>
        <v>7</v>
      </c>
      <c r="D7521" s="1">
        <f t="shared" si="251"/>
        <v>2</v>
      </c>
      <c r="E7521" s="1" t="str">
        <f>INDEX(Protocol[Mark],MATCH(C7521,Protocol[Step],0))</f>
        <v>6Rot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836010002</v>
      </c>
      <c r="H7521" s="134">
        <f>Systematic[[#This Row],[SampleVariableLabel]]+100*Systematic[[#This Row],[State]]</f>
        <v>836010702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837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1pfi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837010003</v>
      </c>
      <c r="H7522" s="134">
        <f>Systematic[[#This Row],[SampleVariableLabel]]+100*Systematic[[#This Row],[State]]</f>
        <v>837010003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837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1OctM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837010004</v>
      </c>
      <c r="H7523" s="134">
        <f>Systematic[[#This Row],[SampleVariableLabel]]+100*Systematic[[#This Row],[State]]</f>
        <v>837010104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837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2D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837010005</v>
      </c>
      <c r="H7524" s="134">
        <f>Systematic[[#This Row],[SampleVariableLabel]]+100*Systematic[[#This Row],[State]]</f>
        <v>837010205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837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2c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837010006</v>
      </c>
      <c r="H7525" s="134">
        <f>Systematic[[#This Row],[SampleVariableLabel]]+100*Systematic[[#This Row],[State]]</f>
        <v>837010306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837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3P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837010001</v>
      </c>
      <c r="H7526" s="134">
        <f>Systematic[[#This Row],[SampleVariableLabel]]+100*Systematic[[#This Row],[State]]</f>
        <v>837010401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837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4S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837010002</v>
      </c>
      <c r="H7527" s="134">
        <f>Systematic[[#This Row],[SampleVariableLabel]]+100*Systematic[[#This Row],[State]]</f>
        <v>837010502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837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5U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837010003</v>
      </c>
      <c r="H7528" s="134">
        <f>Systematic[[#This Row],[SampleVariableLabel]]+100*Systematic[[#This Row],[State]]</f>
        <v>837010603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837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6Rot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837010004</v>
      </c>
      <c r="H7529" s="134">
        <f>Systematic[[#This Row],[SampleVariableLabel]]+100*Systematic[[#This Row],[State]]</f>
        <v>837010704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838</v>
      </c>
      <c r="B7530" s="1">
        <f>IF(C7530=0,IF(B7529=Protocol!$V$20,1,B7529+1),B7529)</f>
        <v>1</v>
      </c>
      <c r="C7530" s="1">
        <f>IF(C7529+1=Protocol!$V$21,0,C7529+1)</f>
        <v>0</v>
      </c>
      <c r="D7530" s="1">
        <f t="shared" si="251"/>
        <v>5</v>
      </c>
      <c r="E7530" s="1" t="str">
        <f>INDEX(Protocol[Mark],MATCH(C7530,Protocol[Step],0))</f>
        <v>1pfi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838010005</v>
      </c>
      <c r="H7530" s="134">
        <f>Systematic[[#This Row],[SampleVariableLabel]]+100*Systematic[[#This Row],[State]]</f>
        <v>838010005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838</v>
      </c>
      <c r="B7531" s="1">
        <f>IF(C7531=0,IF(B7530=Protocol!$V$20,1,B7530+1),B7530)</f>
        <v>1</v>
      </c>
      <c r="C7531" s="1">
        <f>IF(C7530+1=Protocol!$V$21,0,C7530+1)</f>
        <v>1</v>
      </c>
      <c r="D7531" s="1">
        <f t="shared" si="251"/>
        <v>6</v>
      </c>
      <c r="E7531" s="1" t="str">
        <f>INDEX(Protocol[Mark],MATCH(C7531,Protocol[Step],0))</f>
        <v>1OctM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838010006</v>
      </c>
      <c r="H7531" s="134">
        <f>Systematic[[#This Row],[SampleVariableLabel]]+100*Systematic[[#This Row],[State]]</f>
        <v>838010106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838</v>
      </c>
      <c r="B7532" s="1">
        <f>IF(C7532=0,IF(B7531=Protocol!$V$20,1,B7531+1),B7531)</f>
        <v>1</v>
      </c>
      <c r="C7532" s="1">
        <f>IF(C7531+1=Protocol!$V$21,0,C7531+1)</f>
        <v>2</v>
      </c>
      <c r="D7532" s="1">
        <f t="shared" si="251"/>
        <v>1</v>
      </c>
      <c r="E7532" s="1" t="str">
        <f>INDEX(Protocol[Mark],MATCH(C7532,Protocol[Step],0))</f>
        <v>2D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838010001</v>
      </c>
      <c r="H7532" s="134">
        <f>Systematic[[#This Row],[SampleVariableLabel]]+100*Systematic[[#This Row],[State]]</f>
        <v>838010201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838</v>
      </c>
      <c r="B7533" s="1">
        <f>IF(C7533=0,IF(B7532=Protocol!$V$20,1,B7532+1),B7532)</f>
        <v>1</v>
      </c>
      <c r="C7533" s="1">
        <f>IF(C7532+1=Protocol!$V$21,0,C7532+1)</f>
        <v>3</v>
      </c>
      <c r="D7533" s="1">
        <f t="shared" si="251"/>
        <v>2</v>
      </c>
      <c r="E7533" s="1" t="str">
        <f>INDEX(Protocol[Mark],MATCH(C7533,Protocol[Step],0))</f>
        <v>2c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838010002</v>
      </c>
      <c r="H7533" s="134">
        <f>Systematic[[#This Row],[SampleVariableLabel]]+100*Systematic[[#This Row],[State]]</f>
        <v>838010302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838</v>
      </c>
      <c r="B7534" s="1">
        <f>IF(C7534=0,IF(B7533=Protocol!$V$20,1,B7533+1),B7533)</f>
        <v>1</v>
      </c>
      <c r="C7534" s="1">
        <f>IF(C7533+1=Protocol!$V$21,0,C7533+1)</f>
        <v>4</v>
      </c>
      <c r="D7534" s="1">
        <f t="shared" si="251"/>
        <v>3</v>
      </c>
      <c r="E7534" s="1" t="str">
        <f>INDEX(Protocol[Mark],MATCH(C7534,Protocol[Step],0))</f>
        <v>3P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838010003</v>
      </c>
      <c r="H7534" s="134">
        <f>Systematic[[#This Row],[SampleVariableLabel]]+100*Systematic[[#This Row],[State]]</f>
        <v>838010403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838</v>
      </c>
      <c r="B7535" s="1">
        <f>IF(C7535=0,IF(B7534=Protocol!$V$20,1,B7534+1),B7534)</f>
        <v>1</v>
      </c>
      <c r="C7535" s="1">
        <f>IF(C7534+1=Protocol!$V$21,0,C7534+1)</f>
        <v>5</v>
      </c>
      <c r="D7535" s="1">
        <f t="shared" si="251"/>
        <v>4</v>
      </c>
      <c r="E7535" s="1" t="str">
        <f>INDEX(Protocol[Mark],MATCH(C7535,Protocol[Step],0))</f>
        <v>4S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838010004</v>
      </c>
      <c r="H7535" s="134">
        <f>Systematic[[#This Row],[SampleVariableLabel]]+100*Systematic[[#This Row],[State]]</f>
        <v>838010504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838</v>
      </c>
      <c r="B7536" s="1">
        <f>IF(C7536=0,IF(B7535=Protocol!$V$20,1,B7535+1),B7535)</f>
        <v>1</v>
      </c>
      <c r="C7536" s="1">
        <f>IF(C7535+1=Protocol!$V$21,0,C7535+1)</f>
        <v>6</v>
      </c>
      <c r="D7536" s="1">
        <f t="shared" si="251"/>
        <v>5</v>
      </c>
      <c r="E7536" s="1" t="str">
        <f>INDEX(Protocol[Mark],MATCH(C7536,Protocol[Step],0))</f>
        <v>5U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838010005</v>
      </c>
      <c r="H7536" s="134">
        <f>Systematic[[#This Row],[SampleVariableLabel]]+100*Systematic[[#This Row],[State]]</f>
        <v>838010605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838</v>
      </c>
      <c r="B7537" s="1">
        <f>IF(C7537=0,IF(B7536=Protocol!$V$20,1,B7536+1),B7536)</f>
        <v>1</v>
      </c>
      <c r="C7537" s="1">
        <f>IF(C7536+1=Protocol!$V$21,0,C7536+1)</f>
        <v>7</v>
      </c>
      <c r="D7537" s="1">
        <f t="shared" si="251"/>
        <v>6</v>
      </c>
      <c r="E7537" s="1" t="str">
        <f>INDEX(Protocol[Mark],MATCH(C7537,Protocol[Step],0))</f>
        <v>6Rot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838010006</v>
      </c>
      <c r="H7537" s="134">
        <f>Systematic[[#This Row],[SampleVariableLabel]]+100*Systematic[[#This Row],[State]]</f>
        <v>838010706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839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1pfi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839010001</v>
      </c>
      <c r="H7538" s="134">
        <f>Systematic[[#This Row],[SampleVariableLabel]]+100*Systematic[[#This Row],[State]]</f>
        <v>839010001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839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1OctM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839010002</v>
      </c>
      <c r="H7539" s="134">
        <f>Systematic[[#This Row],[SampleVariableLabel]]+100*Systematic[[#This Row],[State]]</f>
        <v>839010102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839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2D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839010003</v>
      </c>
      <c r="H7540" s="134">
        <f>Systematic[[#This Row],[SampleVariableLabel]]+100*Systematic[[#This Row],[State]]</f>
        <v>839010203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839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2c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839010004</v>
      </c>
      <c r="H7541" s="134">
        <f>Systematic[[#This Row],[SampleVariableLabel]]+100*Systematic[[#This Row],[State]]</f>
        <v>839010304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839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3P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839010005</v>
      </c>
      <c r="H7542" s="134">
        <f>Systematic[[#This Row],[SampleVariableLabel]]+100*Systematic[[#This Row],[State]]</f>
        <v>839010405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839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4S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839010006</v>
      </c>
      <c r="H7543" s="134">
        <f>Systematic[[#This Row],[SampleVariableLabel]]+100*Systematic[[#This Row],[State]]</f>
        <v>839010506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839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5U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839010001</v>
      </c>
      <c r="H7544" s="134">
        <f>Systematic[[#This Row],[SampleVariableLabel]]+100*Systematic[[#This Row],[State]]</f>
        <v>839010601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839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6Rot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839010002</v>
      </c>
      <c r="H7545" s="134">
        <f>Systematic[[#This Row],[SampleVariableLabel]]+100*Systematic[[#This Row],[State]]</f>
        <v>839010702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840</v>
      </c>
      <c r="B7546" s="1">
        <f>IF(C7546=0,IF(B7545=Protocol!$V$20,1,B7545+1),B7545)</f>
        <v>1</v>
      </c>
      <c r="C7546" s="1">
        <f>IF(C7545+1=Protocol!$V$21,0,C7545+1)</f>
        <v>0</v>
      </c>
      <c r="D7546" s="1">
        <f t="shared" si="251"/>
        <v>3</v>
      </c>
      <c r="E7546" s="1" t="str">
        <f>INDEX(Protocol[Mark],MATCH(C7546,Protocol[Step],0))</f>
        <v>1pfi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840010003</v>
      </c>
      <c r="H7546" s="134">
        <f>Systematic[[#This Row],[SampleVariableLabel]]+100*Systematic[[#This Row],[State]]</f>
        <v>840010003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840</v>
      </c>
      <c r="B7547" s="1">
        <f>IF(C7547=0,IF(B7546=Protocol!$V$20,1,B7546+1),B7546)</f>
        <v>1</v>
      </c>
      <c r="C7547" s="1">
        <f>IF(C7546+1=Protocol!$V$21,0,C7546+1)</f>
        <v>1</v>
      </c>
      <c r="D7547" s="1">
        <f t="shared" si="251"/>
        <v>4</v>
      </c>
      <c r="E7547" s="1" t="str">
        <f>INDEX(Protocol[Mark],MATCH(C7547,Protocol[Step],0))</f>
        <v>1OctM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840010004</v>
      </c>
      <c r="H7547" s="134">
        <f>Systematic[[#This Row],[SampleVariableLabel]]+100*Systematic[[#This Row],[State]]</f>
        <v>840010104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840</v>
      </c>
      <c r="B7548" s="1">
        <f>IF(C7548=0,IF(B7547=Protocol!$V$20,1,B7547+1),B7547)</f>
        <v>1</v>
      </c>
      <c r="C7548" s="1">
        <f>IF(C7547+1=Protocol!$V$21,0,C7547+1)</f>
        <v>2</v>
      </c>
      <c r="D7548" s="1">
        <f t="shared" si="251"/>
        <v>5</v>
      </c>
      <c r="E7548" s="1" t="str">
        <f>INDEX(Protocol[Mark],MATCH(C7548,Protocol[Step],0))</f>
        <v>2D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840010005</v>
      </c>
      <c r="H7548" s="134">
        <f>Systematic[[#This Row],[SampleVariableLabel]]+100*Systematic[[#This Row],[State]]</f>
        <v>840010205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840</v>
      </c>
      <c r="B7549" s="1">
        <f>IF(C7549=0,IF(B7548=Protocol!$V$20,1,B7548+1),B7548)</f>
        <v>1</v>
      </c>
      <c r="C7549" s="1">
        <f>IF(C7548+1=Protocol!$V$21,0,C7548+1)</f>
        <v>3</v>
      </c>
      <c r="D7549" s="1">
        <f t="shared" si="251"/>
        <v>6</v>
      </c>
      <c r="E7549" s="1" t="str">
        <f>INDEX(Protocol[Mark],MATCH(C7549,Protocol[Step],0))</f>
        <v>2c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840010006</v>
      </c>
      <c r="H7549" s="134">
        <f>Systematic[[#This Row],[SampleVariableLabel]]+100*Systematic[[#This Row],[State]]</f>
        <v>840010306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840</v>
      </c>
      <c r="B7550" s="1">
        <f>IF(C7550=0,IF(B7549=Protocol!$V$20,1,B7549+1),B7549)</f>
        <v>1</v>
      </c>
      <c r="C7550" s="1">
        <f>IF(C7549+1=Protocol!$V$21,0,C7549+1)</f>
        <v>4</v>
      </c>
      <c r="D7550" s="1">
        <f t="shared" si="251"/>
        <v>1</v>
      </c>
      <c r="E7550" s="1" t="str">
        <f>INDEX(Protocol[Mark],MATCH(C7550,Protocol[Step],0))</f>
        <v>3P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840010001</v>
      </c>
      <c r="H7550" s="134">
        <f>Systematic[[#This Row],[SampleVariableLabel]]+100*Systematic[[#This Row],[State]]</f>
        <v>840010401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840</v>
      </c>
      <c r="B7551" s="1">
        <f>IF(C7551=0,IF(B7550=Protocol!$V$20,1,B7550+1),B7550)</f>
        <v>1</v>
      </c>
      <c r="C7551" s="1">
        <f>IF(C7550+1=Protocol!$V$21,0,C7550+1)</f>
        <v>5</v>
      </c>
      <c r="D7551" s="1">
        <f t="shared" si="251"/>
        <v>2</v>
      </c>
      <c r="E7551" s="1" t="str">
        <f>INDEX(Protocol[Mark],MATCH(C7551,Protocol[Step],0))</f>
        <v>4S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840010002</v>
      </c>
      <c r="H7551" s="134">
        <f>Systematic[[#This Row],[SampleVariableLabel]]+100*Systematic[[#This Row],[State]]</f>
        <v>840010502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840</v>
      </c>
      <c r="B7552" s="1">
        <f>IF(C7552=0,IF(B7551=Protocol!$V$20,1,B7551+1),B7551)</f>
        <v>1</v>
      </c>
      <c r="C7552" s="1">
        <f>IF(C7551+1=Protocol!$V$21,0,C7551+1)</f>
        <v>6</v>
      </c>
      <c r="D7552" s="1">
        <f t="shared" si="251"/>
        <v>3</v>
      </c>
      <c r="E7552" s="1" t="str">
        <f>INDEX(Protocol[Mark],MATCH(C7552,Protocol[Step],0))</f>
        <v>5U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840010003</v>
      </c>
      <c r="H7552" s="134">
        <f>Systematic[[#This Row],[SampleVariableLabel]]+100*Systematic[[#This Row],[State]]</f>
        <v>840010603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840</v>
      </c>
      <c r="B7553" s="1">
        <f>IF(C7553=0,IF(B7552=Protocol!$V$20,1,B7552+1),B7552)</f>
        <v>1</v>
      </c>
      <c r="C7553" s="1">
        <f>IF(C7552+1=Protocol!$V$21,0,C7552+1)</f>
        <v>7</v>
      </c>
      <c r="D7553" s="1">
        <f t="shared" si="251"/>
        <v>4</v>
      </c>
      <c r="E7553" s="1" t="str">
        <f>INDEX(Protocol[Mark],MATCH(C7553,Protocol[Step],0))</f>
        <v>6Rot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840010004</v>
      </c>
      <c r="H7553" s="134">
        <f>Systematic[[#This Row],[SampleVariableLabel]]+100*Systematic[[#This Row],[State]]</f>
        <v>840010704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841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841010005</v>
      </c>
      <c r="H7554" s="134">
        <f>Systematic[[#This Row],[SampleVariableLabel]]+100*Systematic[[#This Row],[State]]</f>
        <v>841010005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841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1OctM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841010006</v>
      </c>
      <c r="H7555" s="134">
        <f>Systematic[[#This Row],[SampleVariableLabel]]+100*Systematic[[#This Row],[State]]</f>
        <v>841010106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841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841010001</v>
      </c>
      <c r="H7556" s="134">
        <f>Systematic[[#This Row],[SampleVariableLabel]]+100*Systematic[[#This Row],[State]]</f>
        <v>841010201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841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2c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841010002</v>
      </c>
      <c r="H7557" s="134">
        <f>Systematic[[#This Row],[SampleVariableLabel]]+100*Systematic[[#This Row],[State]]</f>
        <v>841010302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841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3P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841010003</v>
      </c>
      <c r="H7558" s="134">
        <f>Systematic[[#This Row],[SampleVariableLabel]]+100*Systematic[[#This Row],[State]]</f>
        <v>841010403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841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4S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841010004</v>
      </c>
      <c r="H7559" s="134">
        <f>Systematic[[#This Row],[SampleVariableLabel]]+100*Systematic[[#This Row],[State]]</f>
        <v>841010504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841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5U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841010005</v>
      </c>
      <c r="H7560" s="134">
        <f>Systematic[[#This Row],[SampleVariableLabel]]+100*Systematic[[#This Row],[State]]</f>
        <v>841010605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841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6Rot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841010006</v>
      </c>
      <c r="H7561" s="134">
        <f>Systematic[[#This Row],[SampleVariableLabel]]+100*Systematic[[#This Row],[State]]</f>
        <v>841010706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842</v>
      </c>
      <c r="B7562" s="1">
        <f>IF(C7562=0,IF(B7561=Protocol!$V$20,1,B7561+1),B7561)</f>
        <v>1</v>
      </c>
      <c r="C7562" s="1">
        <f>IF(C7561+1=Protocol!$V$21,0,C7561+1)</f>
        <v>0</v>
      </c>
      <c r="D7562" s="1">
        <f t="shared" si="253"/>
        <v>1</v>
      </c>
      <c r="E7562" s="1" t="str">
        <f>INDEX(Protocol[Mark],MATCH(C7562,Protocol[Step],0))</f>
        <v>1pfi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842010001</v>
      </c>
      <c r="H7562" s="134">
        <f>Systematic[[#This Row],[SampleVariableLabel]]+100*Systematic[[#This Row],[State]]</f>
        <v>842010001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842</v>
      </c>
      <c r="B7563" s="1">
        <f>IF(C7563=0,IF(B7562=Protocol!$V$20,1,B7562+1),B7562)</f>
        <v>1</v>
      </c>
      <c r="C7563" s="1">
        <f>IF(C7562+1=Protocol!$V$21,0,C7562+1)</f>
        <v>1</v>
      </c>
      <c r="D7563" s="1">
        <f t="shared" si="253"/>
        <v>2</v>
      </c>
      <c r="E7563" s="1" t="str">
        <f>INDEX(Protocol[Mark],MATCH(C7563,Protocol[Step],0))</f>
        <v>1OctM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842010002</v>
      </c>
      <c r="H7563" s="134">
        <f>Systematic[[#This Row],[SampleVariableLabel]]+100*Systematic[[#This Row],[State]]</f>
        <v>842010102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842</v>
      </c>
      <c r="B7564" s="1">
        <f>IF(C7564=0,IF(B7563=Protocol!$V$20,1,B7563+1),B7563)</f>
        <v>1</v>
      </c>
      <c r="C7564" s="1">
        <f>IF(C7563+1=Protocol!$V$21,0,C7563+1)</f>
        <v>2</v>
      </c>
      <c r="D7564" s="1">
        <f t="shared" si="253"/>
        <v>3</v>
      </c>
      <c r="E7564" s="1" t="str">
        <f>INDEX(Protocol[Mark],MATCH(C7564,Protocol[Step],0))</f>
        <v>2D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842010003</v>
      </c>
      <c r="H7564" s="134">
        <f>Systematic[[#This Row],[SampleVariableLabel]]+100*Systematic[[#This Row],[State]]</f>
        <v>842010203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842</v>
      </c>
      <c r="B7565" s="1">
        <f>IF(C7565=0,IF(B7564=Protocol!$V$20,1,B7564+1),B7564)</f>
        <v>1</v>
      </c>
      <c r="C7565" s="1">
        <f>IF(C7564+1=Protocol!$V$21,0,C7564+1)</f>
        <v>3</v>
      </c>
      <c r="D7565" s="1">
        <f t="shared" si="253"/>
        <v>4</v>
      </c>
      <c r="E7565" s="1" t="str">
        <f>INDEX(Protocol[Mark],MATCH(C7565,Protocol[Step],0))</f>
        <v>2c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842010004</v>
      </c>
      <c r="H7565" s="134">
        <f>Systematic[[#This Row],[SampleVariableLabel]]+100*Systematic[[#This Row],[State]]</f>
        <v>842010304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842</v>
      </c>
      <c r="B7566" s="1">
        <f>IF(C7566=0,IF(B7565=Protocol!$V$20,1,B7565+1),B7565)</f>
        <v>1</v>
      </c>
      <c r="C7566" s="1">
        <f>IF(C7565+1=Protocol!$V$21,0,C7565+1)</f>
        <v>4</v>
      </c>
      <c r="D7566" s="1">
        <f t="shared" si="253"/>
        <v>5</v>
      </c>
      <c r="E7566" s="1" t="str">
        <f>INDEX(Protocol[Mark],MATCH(C7566,Protocol[Step],0))</f>
        <v>3P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842010005</v>
      </c>
      <c r="H7566" s="134">
        <f>Systematic[[#This Row],[SampleVariableLabel]]+100*Systematic[[#This Row],[State]]</f>
        <v>842010405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842</v>
      </c>
      <c r="B7567" s="1">
        <f>IF(C7567=0,IF(B7566=Protocol!$V$20,1,B7566+1),B7566)</f>
        <v>1</v>
      </c>
      <c r="C7567" s="1">
        <f>IF(C7566+1=Protocol!$V$21,0,C7566+1)</f>
        <v>5</v>
      </c>
      <c r="D7567" s="1">
        <f t="shared" si="253"/>
        <v>6</v>
      </c>
      <c r="E7567" s="1" t="str">
        <f>INDEX(Protocol[Mark],MATCH(C7567,Protocol[Step],0))</f>
        <v>4S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842010006</v>
      </c>
      <c r="H7567" s="134">
        <f>Systematic[[#This Row],[SampleVariableLabel]]+100*Systematic[[#This Row],[State]]</f>
        <v>842010506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842</v>
      </c>
      <c r="B7568" s="1">
        <f>IF(C7568=0,IF(B7567=Protocol!$V$20,1,B7567+1),B7567)</f>
        <v>1</v>
      </c>
      <c r="C7568" s="1">
        <f>IF(C7567+1=Protocol!$V$21,0,C7567+1)</f>
        <v>6</v>
      </c>
      <c r="D7568" s="1">
        <f t="shared" si="253"/>
        <v>1</v>
      </c>
      <c r="E7568" s="1" t="str">
        <f>INDEX(Protocol[Mark],MATCH(C7568,Protocol[Step],0))</f>
        <v>5U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842010001</v>
      </c>
      <c r="H7568" s="134">
        <f>Systematic[[#This Row],[SampleVariableLabel]]+100*Systematic[[#This Row],[State]]</f>
        <v>842010601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842</v>
      </c>
      <c r="B7569" s="1">
        <f>IF(C7569=0,IF(B7568=Protocol!$V$20,1,B7568+1),B7568)</f>
        <v>1</v>
      </c>
      <c r="C7569" s="1">
        <f>IF(C7568+1=Protocol!$V$21,0,C7568+1)</f>
        <v>7</v>
      </c>
      <c r="D7569" s="1">
        <f t="shared" si="253"/>
        <v>2</v>
      </c>
      <c r="E7569" s="1" t="str">
        <f>INDEX(Protocol[Mark],MATCH(C7569,Protocol[Step],0))</f>
        <v>6Rot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842010002</v>
      </c>
      <c r="H7569" s="134">
        <f>Systematic[[#This Row],[SampleVariableLabel]]+100*Systematic[[#This Row],[State]]</f>
        <v>842010702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843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1pfi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843010003</v>
      </c>
      <c r="H7570" s="134">
        <f>Systematic[[#This Row],[SampleVariableLabel]]+100*Systematic[[#This Row],[State]]</f>
        <v>843010003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843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1OctM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843010004</v>
      </c>
      <c r="H7571" s="134">
        <f>Systematic[[#This Row],[SampleVariableLabel]]+100*Systematic[[#This Row],[State]]</f>
        <v>843010104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843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2D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843010005</v>
      </c>
      <c r="H7572" s="134">
        <f>Systematic[[#This Row],[SampleVariableLabel]]+100*Systematic[[#This Row],[State]]</f>
        <v>843010205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843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2c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843010006</v>
      </c>
      <c r="H7573" s="134">
        <f>Systematic[[#This Row],[SampleVariableLabel]]+100*Systematic[[#This Row],[State]]</f>
        <v>843010306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843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3P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843010001</v>
      </c>
      <c r="H7574" s="134">
        <f>Systematic[[#This Row],[SampleVariableLabel]]+100*Systematic[[#This Row],[State]]</f>
        <v>843010401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843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4S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843010002</v>
      </c>
      <c r="H7575" s="134">
        <f>Systematic[[#This Row],[SampleVariableLabel]]+100*Systematic[[#This Row],[State]]</f>
        <v>843010502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843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5U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843010003</v>
      </c>
      <c r="H7576" s="134">
        <f>Systematic[[#This Row],[SampleVariableLabel]]+100*Systematic[[#This Row],[State]]</f>
        <v>843010603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843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6Rot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843010004</v>
      </c>
      <c r="H7577" s="134">
        <f>Systematic[[#This Row],[SampleVariableLabel]]+100*Systematic[[#This Row],[State]]</f>
        <v>843010704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844</v>
      </c>
      <c r="B7578" s="1">
        <f>IF(C7578=0,IF(B7577=Protocol!$V$20,1,B7577+1),B7577)</f>
        <v>1</v>
      </c>
      <c r="C7578" s="1">
        <f>IF(C7577+1=Protocol!$V$21,0,C7577+1)</f>
        <v>0</v>
      </c>
      <c r="D7578" s="1">
        <f t="shared" si="253"/>
        <v>5</v>
      </c>
      <c r="E7578" s="1" t="str">
        <f>INDEX(Protocol[Mark],MATCH(C7578,Protocol[Step],0))</f>
        <v>1pfi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844010005</v>
      </c>
      <c r="H7578" s="134">
        <f>Systematic[[#This Row],[SampleVariableLabel]]+100*Systematic[[#This Row],[State]]</f>
        <v>844010005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844</v>
      </c>
      <c r="B7579" s="1">
        <f>IF(C7579=0,IF(B7578=Protocol!$V$20,1,B7578+1),B7578)</f>
        <v>1</v>
      </c>
      <c r="C7579" s="1">
        <f>IF(C7578+1=Protocol!$V$21,0,C7578+1)</f>
        <v>1</v>
      </c>
      <c r="D7579" s="1">
        <f t="shared" si="253"/>
        <v>6</v>
      </c>
      <c r="E7579" s="1" t="str">
        <f>INDEX(Protocol[Mark],MATCH(C7579,Protocol[Step],0))</f>
        <v>1OctM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844010006</v>
      </c>
      <c r="H7579" s="134">
        <f>Systematic[[#This Row],[SampleVariableLabel]]+100*Systematic[[#This Row],[State]]</f>
        <v>844010106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844</v>
      </c>
      <c r="B7580" s="1">
        <f>IF(C7580=0,IF(B7579=Protocol!$V$20,1,B7579+1),B7579)</f>
        <v>1</v>
      </c>
      <c r="C7580" s="1">
        <f>IF(C7579+1=Protocol!$V$21,0,C7579+1)</f>
        <v>2</v>
      </c>
      <c r="D7580" s="1">
        <f t="shared" si="253"/>
        <v>1</v>
      </c>
      <c r="E7580" s="1" t="str">
        <f>INDEX(Protocol[Mark],MATCH(C7580,Protocol[Step],0))</f>
        <v>2D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844010001</v>
      </c>
      <c r="H7580" s="134">
        <f>Systematic[[#This Row],[SampleVariableLabel]]+100*Systematic[[#This Row],[State]]</f>
        <v>844010201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844</v>
      </c>
      <c r="B7581" s="1">
        <f>IF(C7581=0,IF(B7580=Protocol!$V$20,1,B7580+1),B7580)</f>
        <v>1</v>
      </c>
      <c r="C7581" s="1">
        <f>IF(C7580+1=Protocol!$V$21,0,C7580+1)</f>
        <v>3</v>
      </c>
      <c r="D7581" s="1">
        <f t="shared" si="253"/>
        <v>2</v>
      </c>
      <c r="E7581" s="1" t="str">
        <f>INDEX(Protocol[Mark],MATCH(C7581,Protocol[Step],0))</f>
        <v>2c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844010002</v>
      </c>
      <c r="H7581" s="134">
        <f>Systematic[[#This Row],[SampleVariableLabel]]+100*Systematic[[#This Row],[State]]</f>
        <v>844010302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844</v>
      </c>
      <c r="B7582" s="1">
        <f>IF(C7582=0,IF(B7581=Protocol!$V$20,1,B7581+1),B7581)</f>
        <v>1</v>
      </c>
      <c r="C7582" s="1">
        <f>IF(C7581+1=Protocol!$V$21,0,C7581+1)</f>
        <v>4</v>
      </c>
      <c r="D7582" s="1">
        <f t="shared" si="253"/>
        <v>3</v>
      </c>
      <c r="E7582" s="1" t="str">
        <f>INDEX(Protocol[Mark],MATCH(C7582,Protocol[Step],0))</f>
        <v>3P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844010003</v>
      </c>
      <c r="H7582" s="134">
        <f>Systematic[[#This Row],[SampleVariableLabel]]+100*Systematic[[#This Row],[State]]</f>
        <v>844010403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844</v>
      </c>
      <c r="B7583" s="1">
        <f>IF(C7583=0,IF(B7582=Protocol!$V$20,1,B7582+1),B7582)</f>
        <v>1</v>
      </c>
      <c r="C7583" s="1">
        <f>IF(C7582+1=Protocol!$V$21,0,C7582+1)</f>
        <v>5</v>
      </c>
      <c r="D7583" s="1">
        <f t="shared" si="253"/>
        <v>4</v>
      </c>
      <c r="E7583" s="1" t="str">
        <f>INDEX(Protocol[Mark],MATCH(C7583,Protocol[Step],0))</f>
        <v>4S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844010004</v>
      </c>
      <c r="H7583" s="134">
        <f>Systematic[[#This Row],[SampleVariableLabel]]+100*Systematic[[#This Row],[State]]</f>
        <v>844010504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844</v>
      </c>
      <c r="B7584" s="1">
        <f>IF(C7584=0,IF(B7583=Protocol!$V$20,1,B7583+1),B7583)</f>
        <v>1</v>
      </c>
      <c r="C7584" s="1">
        <f>IF(C7583+1=Protocol!$V$21,0,C7583+1)</f>
        <v>6</v>
      </c>
      <c r="D7584" s="1">
        <f t="shared" si="253"/>
        <v>5</v>
      </c>
      <c r="E7584" s="1" t="str">
        <f>INDEX(Protocol[Mark],MATCH(C7584,Protocol[Step],0))</f>
        <v>5U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844010005</v>
      </c>
      <c r="H7584" s="134">
        <f>Systematic[[#This Row],[SampleVariableLabel]]+100*Systematic[[#This Row],[State]]</f>
        <v>844010605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844</v>
      </c>
      <c r="B7585" s="1">
        <f>IF(C7585=0,IF(B7584=Protocol!$V$20,1,B7584+1),B7584)</f>
        <v>1</v>
      </c>
      <c r="C7585" s="1">
        <f>IF(C7584+1=Protocol!$V$21,0,C7584+1)</f>
        <v>7</v>
      </c>
      <c r="D7585" s="1">
        <f t="shared" si="253"/>
        <v>6</v>
      </c>
      <c r="E7585" s="1" t="str">
        <f>INDEX(Protocol[Mark],MATCH(C7585,Protocol[Step],0))</f>
        <v>6Rot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844010006</v>
      </c>
      <c r="H7585" s="134">
        <f>Systematic[[#This Row],[SampleVariableLabel]]+100*Systematic[[#This Row],[State]]</f>
        <v>844010706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845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1pfi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845010001</v>
      </c>
      <c r="H7586" s="134">
        <f>Systematic[[#This Row],[SampleVariableLabel]]+100*Systematic[[#This Row],[State]]</f>
        <v>845010001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845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1OctM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845010002</v>
      </c>
      <c r="H7587" s="134">
        <f>Systematic[[#This Row],[SampleVariableLabel]]+100*Systematic[[#This Row],[State]]</f>
        <v>845010102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845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2D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845010003</v>
      </c>
      <c r="H7588" s="134">
        <f>Systematic[[#This Row],[SampleVariableLabel]]+100*Systematic[[#This Row],[State]]</f>
        <v>845010203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845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2c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845010004</v>
      </c>
      <c r="H7589" s="134">
        <f>Systematic[[#This Row],[SampleVariableLabel]]+100*Systematic[[#This Row],[State]]</f>
        <v>845010304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845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3P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845010005</v>
      </c>
      <c r="H7590" s="134">
        <f>Systematic[[#This Row],[SampleVariableLabel]]+100*Systematic[[#This Row],[State]]</f>
        <v>845010405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845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4S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845010006</v>
      </c>
      <c r="H7591" s="134">
        <f>Systematic[[#This Row],[SampleVariableLabel]]+100*Systematic[[#This Row],[State]]</f>
        <v>845010506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845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5U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845010001</v>
      </c>
      <c r="H7592" s="134">
        <f>Systematic[[#This Row],[SampleVariableLabel]]+100*Systematic[[#This Row],[State]]</f>
        <v>845010601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845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6Rot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845010002</v>
      </c>
      <c r="H7593" s="134">
        <f>Systematic[[#This Row],[SampleVariableLabel]]+100*Systematic[[#This Row],[State]]</f>
        <v>845010702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846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1pfi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846010003</v>
      </c>
      <c r="H7594" s="134">
        <f>Systematic[[#This Row],[SampleVariableLabel]]+100*Systematic[[#This Row],[State]]</f>
        <v>846010003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846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1OctM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846010004</v>
      </c>
      <c r="H7595" s="134">
        <f>Systematic[[#This Row],[SampleVariableLabel]]+100*Systematic[[#This Row],[State]]</f>
        <v>846010104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846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846010005</v>
      </c>
      <c r="H7596" s="134">
        <f>Systematic[[#This Row],[SampleVariableLabel]]+100*Systematic[[#This Row],[State]]</f>
        <v>846010205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846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846010006</v>
      </c>
      <c r="H7597" s="134">
        <f>Systematic[[#This Row],[SampleVariableLabel]]+100*Systematic[[#This Row],[State]]</f>
        <v>846010306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846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3P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846010001</v>
      </c>
      <c r="H7598" s="134">
        <f>Systematic[[#This Row],[SampleVariableLabel]]+100*Systematic[[#This Row],[State]]</f>
        <v>846010401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846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4S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846010002</v>
      </c>
      <c r="H7599" s="134">
        <f>Systematic[[#This Row],[SampleVariableLabel]]+100*Systematic[[#This Row],[State]]</f>
        <v>846010502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846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846010003</v>
      </c>
      <c r="H7600" s="134">
        <f>Systematic[[#This Row],[SampleVariableLabel]]+100*Systematic[[#This Row],[State]]</f>
        <v>846010603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846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6Rot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846010004</v>
      </c>
      <c r="H7601" s="134">
        <f>Systematic[[#This Row],[SampleVariableLabel]]+100*Systematic[[#This Row],[State]]</f>
        <v>846010704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847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1pfi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847010005</v>
      </c>
      <c r="H7602" s="134">
        <f>Systematic[[#This Row],[SampleVariableLabel]]+100*Systematic[[#This Row],[State]]</f>
        <v>847010005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847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1OctM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847010006</v>
      </c>
      <c r="H7603" s="134">
        <f>Systematic[[#This Row],[SampleVariableLabel]]+100*Systematic[[#This Row],[State]]</f>
        <v>847010106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847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2D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847010001</v>
      </c>
      <c r="H7604" s="134">
        <f>Systematic[[#This Row],[SampleVariableLabel]]+100*Systematic[[#This Row],[State]]</f>
        <v>847010201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847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2c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847010002</v>
      </c>
      <c r="H7605" s="134">
        <f>Systematic[[#This Row],[SampleVariableLabel]]+100*Systematic[[#This Row],[State]]</f>
        <v>847010302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847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3P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847010003</v>
      </c>
      <c r="H7606" s="134">
        <f>Systematic[[#This Row],[SampleVariableLabel]]+100*Systematic[[#This Row],[State]]</f>
        <v>847010403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847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4S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847010004</v>
      </c>
      <c r="H7607" s="134">
        <f>Systematic[[#This Row],[SampleVariableLabel]]+100*Systematic[[#This Row],[State]]</f>
        <v>847010504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847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5U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847010005</v>
      </c>
      <c r="H7608" s="134">
        <f>Systematic[[#This Row],[SampleVariableLabel]]+100*Systematic[[#This Row],[State]]</f>
        <v>847010605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847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6Rot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847010006</v>
      </c>
      <c r="H7609" s="134">
        <f>Systematic[[#This Row],[SampleVariableLabel]]+100*Systematic[[#This Row],[State]]</f>
        <v>847010706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848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1pfi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848010001</v>
      </c>
      <c r="H7610" s="134">
        <f>Systematic[[#This Row],[SampleVariableLabel]]+100*Systematic[[#This Row],[State]]</f>
        <v>848010001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848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1OctM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848010002</v>
      </c>
      <c r="H7611" s="134">
        <f>Systematic[[#This Row],[SampleVariableLabel]]+100*Systematic[[#This Row],[State]]</f>
        <v>848010102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848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848010003</v>
      </c>
      <c r="H7612" s="134">
        <f>Systematic[[#This Row],[SampleVariableLabel]]+100*Systematic[[#This Row],[State]]</f>
        <v>848010203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848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2c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848010004</v>
      </c>
      <c r="H7613" s="134">
        <f>Systematic[[#This Row],[SampleVariableLabel]]+100*Systematic[[#This Row],[State]]</f>
        <v>848010304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848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3P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848010005</v>
      </c>
      <c r="H7614" s="134">
        <f>Systematic[[#This Row],[SampleVariableLabel]]+100*Systematic[[#This Row],[State]]</f>
        <v>848010405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848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4S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848010006</v>
      </c>
      <c r="H7615" s="134">
        <f>Systematic[[#This Row],[SampleVariableLabel]]+100*Systematic[[#This Row],[State]]</f>
        <v>848010506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848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5U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848010001</v>
      </c>
      <c r="H7616" s="134">
        <f>Systematic[[#This Row],[SampleVariableLabel]]+100*Systematic[[#This Row],[State]]</f>
        <v>848010601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848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6Rot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848010002</v>
      </c>
      <c r="H7617" s="134">
        <f>Systematic[[#This Row],[SampleVariableLabel]]+100*Systematic[[#This Row],[State]]</f>
        <v>848010702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849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1pfi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849010003</v>
      </c>
      <c r="H7618" s="134">
        <f>Systematic[[#This Row],[SampleVariableLabel]]+100*Systematic[[#This Row],[State]]</f>
        <v>849010003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849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1OctM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849010004</v>
      </c>
      <c r="H7619" s="134">
        <f>Systematic[[#This Row],[SampleVariableLabel]]+100*Systematic[[#This Row],[State]]</f>
        <v>849010104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849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2D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849010005</v>
      </c>
      <c r="H7620" s="134">
        <f>Systematic[[#This Row],[SampleVariableLabel]]+100*Systematic[[#This Row],[State]]</f>
        <v>849010205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849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2c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849010006</v>
      </c>
      <c r="H7621" s="134">
        <f>Systematic[[#This Row],[SampleVariableLabel]]+100*Systematic[[#This Row],[State]]</f>
        <v>849010306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849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3P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849010001</v>
      </c>
      <c r="H7622" s="134">
        <f>Systematic[[#This Row],[SampleVariableLabel]]+100*Systematic[[#This Row],[State]]</f>
        <v>849010401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849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4S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849010002</v>
      </c>
      <c r="H7623" s="134">
        <f>Systematic[[#This Row],[SampleVariableLabel]]+100*Systematic[[#This Row],[State]]</f>
        <v>849010502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849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5U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849010003</v>
      </c>
      <c r="H7624" s="134">
        <f>Systematic[[#This Row],[SampleVariableLabel]]+100*Systematic[[#This Row],[State]]</f>
        <v>849010603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849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6Rot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849010004</v>
      </c>
      <c r="H7625" s="134">
        <f>Systematic[[#This Row],[SampleVariableLabel]]+100*Systematic[[#This Row],[State]]</f>
        <v>849010704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850</v>
      </c>
      <c r="B7626" s="1">
        <f>IF(C7626=0,IF(B7625=Protocol!$V$20,1,B7625+1),B7625)</f>
        <v>1</v>
      </c>
      <c r="C7626" s="1">
        <f>IF(C7625+1=Protocol!$V$21,0,C7625+1)</f>
        <v>0</v>
      </c>
      <c r="D7626" s="1">
        <f t="shared" si="255"/>
        <v>5</v>
      </c>
      <c r="E7626" s="1" t="str">
        <f>INDEX(Protocol[Mark],MATCH(C7626,Protocol[Step],0))</f>
        <v>1pfi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850010005</v>
      </c>
      <c r="H7626" s="134">
        <f>Systematic[[#This Row],[SampleVariableLabel]]+100*Systematic[[#This Row],[State]]</f>
        <v>850010005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850</v>
      </c>
      <c r="B7627" s="1">
        <f>IF(C7627=0,IF(B7626=Protocol!$V$20,1,B7626+1),B7626)</f>
        <v>1</v>
      </c>
      <c r="C7627" s="1">
        <f>IF(C7626+1=Protocol!$V$21,0,C7626+1)</f>
        <v>1</v>
      </c>
      <c r="D7627" s="1">
        <f t="shared" si="255"/>
        <v>6</v>
      </c>
      <c r="E7627" s="1" t="str">
        <f>INDEX(Protocol[Mark],MATCH(C7627,Protocol[Step],0))</f>
        <v>1OctM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850010006</v>
      </c>
      <c r="H7627" s="134">
        <f>Systematic[[#This Row],[SampleVariableLabel]]+100*Systematic[[#This Row],[State]]</f>
        <v>850010106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850</v>
      </c>
      <c r="B7628" s="1">
        <f>IF(C7628=0,IF(B7627=Protocol!$V$20,1,B7627+1),B7627)</f>
        <v>1</v>
      </c>
      <c r="C7628" s="1">
        <f>IF(C7627+1=Protocol!$V$21,0,C7627+1)</f>
        <v>2</v>
      </c>
      <c r="D7628" s="1">
        <f t="shared" si="255"/>
        <v>1</v>
      </c>
      <c r="E7628" s="1" t="str">
        <f>INDEX(Protocol[Mark],MATCH(C7628,Protocol[Step],0))</f>
        <v>2D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850010001</v>
      </c>
      <c r="H7628" s="134">
        <f>Systematic[[#This Row],[SampleVariableLabel]]+100*Systematic[[#This Row],[State]]</f>
        <v>850010201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850</v>
      </c>
      <c r="B7629" s="1">
        <f>IF(C7629=0,IF(B7628=Protocol!$V$20,1,B7628+1),B7628)</f>
        <v>1</v>
      </c>
      <c r="C7629" s="1">
        <f>IF(C7628+1=Protocol!$V$21,0,C7628+1)</f>
        <v>3</v>
      </c>
      <c r="D7629" s="1">
        <f t="shared" si="255"/>
        <v>2</v>
      </c>
      <c r="E7629" s="1" t="str">
        <f>INDEX(Protocol[Mark],MATCH(C7629,Protocol[Step],0))</f>
        <v>2c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850010002</v>
      </c>
      <c r="H7629" s="134">
        <f>Systematic[[#This Row],[SampleVariableLabel]]+100*Systematic[[#This Row],[State]]</f>
        <v>850010302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850</v>
      </c>
      <c r="B7630" s="1">
        <f>IF(C7630=0,IF(B7629=Protocol!$V$20,1,B7629+1),B7629)</f>
        <v>1</v>
      </c>
      <c r="C7630" s="1">
        <f>IF(C7629+1=Protocol!$V$21,0,C7629+1)</f>
        <v>4</v>
      </c>
      <c r="D7630" s="1">
        <f t="shared" si="255"/>
        <v>3</v>
      </c>
      <c r="E7630" s="1" t="str">
        <f>INDEX(Protocol[Mark],MATCH(C7630,Protocol[Step],0))</f>
        <v>3P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850010003</v>
      </c>
      <c r="H7630" s="134">
        <f>Systematic[[#This Row],[SampleVariableLabel]]+100*Systematic[[#This Row],[State]]</f>
        <v>850010403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850</v>
      </c>
      <c r="B7631" s="1">
        <f>IF(C7631=0,IF(B7630=Protocol!$V$20,1,B7630+1),B7630)</f>
        <v>1</v>
      </c>
      <c r="C7631" s="1">
        <f>IF(C7630+1=Protocol!$V$21,0,C7630+1)</f>
        <v>5</v>
      </c>
      <c r="D7631" s="1">
        <f t="shared" si="255"/>
        <v>4</v>
      </c>
      <c r="E7631" s="1" t="str">
        <f>INDEX(Protocol[Mark],MATCH(C7631,Protocol[Step],0))</f>
        <v>4S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850010004</v>
      </c>
      <c r="H7631" s="134">
        <f>Systematic[[#This Row],[SampleVariableLabel]]+100*Systematic[[#This Row],[State]]</f>
        <v>850010504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850</v>
      </c>
      <c r="B7632" s="1">
        <f>IF(C7632=0,IF(B7631=Protocol!$V$20,1,B7631+1),B7631)</f>
        <v>1</v>
      </c>
      <c r="C7632" s="1">
        <f>IF(C7631+1=Protocol!$V$21,0,C7631+1)</f>
        <v>6</v>
      </c>
      <c r="D7632" s="1">
        <f t="shared" si="255"/>
        <v>5</v>
      </c>
      <c r="E7632" s="1" t="str">
        <f>INDEX(Protocol[Mark],MATCH(C7632,Protocol[Step],0))</f>
        <v>5U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850010005</v>
      </c>
      <c r="H7632" s="134">
        <f>Systematic[[#This Row],[SampleVariableLabel]]+100*Systematic[[#This Row],[State]]</f>
        <v>850010605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850</v>
      </c>
      <c r="B7633" s="1">
        <f>IF(C7633=0,IF(B7632=Protocol!$V$20,1,B7632+1),B7632)</f>
        <v>1</v>
      </c>
      <c r="C7633" s="1">
        <f>IF(C7632+1=Protocol!$V$21,0,C7632+1)</f>
        <v>7</v>
      </c>
      <c r="D7633" s="1">
        <f t="shared" si="255"/>
        <v>6</v>
      </c>
      <c r="E7633" s="1" t="str">
        <f>INDEX(Protocol[Mark],MATCH(C7633,Protocol[Step],0))</f>
        <v>6Rot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850010006</v>
      </c>
      <c r="H7633" s="134">
        <f>Systematic[[#This Row],[SampleVariableLabel]]+100*Systematic[[#This Row],[State]]</f>
        <v>850010706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851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1pfi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851010001</v>
      </c>
      <c r="H7634" s="134">
        <f>Systematic[[#This Row],[SampleVariableLabel]]+100*Systematic[[#This Row],[State]]</f>
        <v>851010001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851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1OctM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851010002</v>
      </c>
      <c r="H7635" s="134">
        <f>Systematic[[#This Row],[SampleVariableLabel]]+100*Systematic[[#This Row],[State]]</f>
        <v>851010102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851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2D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851010003</v>
      </c>
      <c r="H7636" s="134">
        <f>Systematic[[#This Row],[SampleVariableLabel]]+100*Systematic[[#This Row],[State]]</f>
        <v>851010203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851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2c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851010004</v>
      </c>
      <c r="H7637" s="134">
        <f>Systematic[[#This Row],[SampleVariableLabel]]+100*Systematic[[#This Row],[State]]</f>
        <v>851010304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851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3P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851010005</v>
      </c>
      <c r="H7638" s="134">
        <f>Systematic[[#This Row],[SampleVariableLabel]]+100*Systematic[[#This Row],[State]]</f>
        <v>851010405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851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4S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851010006</v>
      </c>
      <c r="H7639" s="134">
        <f>Systematic[[#This Row],[SampleVariableLabel]]+100*Systematic[[#This Row],[State]]</f>
        <v>851010506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851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5U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851010001</v>
      </c>
      <c r="H7640" s="134">
        <f>Systematic[[#This Row],[SampleVariableLabel]]+100*Systematic[[#This Row],[State]]</f>
        <v>851010601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851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6Rot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851010002</v>
      </c>
      <c r="H7641" s="134">
        <f>Systematic[[#This Row],[SampleVariableLabel]]+100*Systematic[[#This Row],[State]]</f>
        <v>851010702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852</v>
      </c>
      <c r="B7642" s="1">
        <f>IF(C7642=0,IF(B7641=Protocol!$V$20,1,B7641+1),B7641)</f>
        <v>1</v>
      </c>
      <c r="C7642" s="1">
        <f>IF(C7641+1=Protocol!$V$21,0,C7641+1)</f>
        <v>0</v>
      </c>
      <c r="D7642" s="1">
        <f t="shared" si="255"/>
        <v>3</v>
      </c>
      <c r="E7642" s="1" t="str">
        <f>INDEX(Protocol[Mark],MATCH(C7642,Protocol[Step],0))</f>
        <v>1pfi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852010003</v>
      </c>
      <c r="H7642" s="134">
        <f>Systematic[[#This Row],[SampleVariableLabel]]+100*Systematic[[#This Row],[State]]</f>
        <v>852010003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852</v>
      </c>
      <c r="B7643" s="1">
        <f>IF(C7643=0,IF(B7642=Protocol!$V$20,1,B7642+1),B7642)</f>
        <v>1</v>
      </c>
      <c r="C7643" s="1">
        <f>IF(C7642+1=Protocol!$V$21,0,C7642+1)</f>
        <v>1</v>
      </c>
      <c r="D7643" s="1">
        <f t="shared" si="255"/>
        <v>4</v>
      </c>
      <c r="E7643" s="1" t="str">
        <f>INDEX(Protocol[Mark],MATCH(C7643,Protocol[Step],0))</f>
        <v>1OctM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852010004</v>
      </c>
      <c r="H7643" s="134">
        <f>Systematic[[#This Row],[SampleVariableLabel]]+100*Systematic[[#This Row],[State]]</f>
        <v>852010104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852</v>
      </c>
      <c r="B7644" s="1">
        <f>IF(C7644=0,IF(B7643=Protocol!$V$20,1,B7643+1),B7643)</f>
        <v>1</v>
      </c>
      <c r="C7644" s="1">
        <f>IF(C7643+1=Protocol!$V$21,0,C7643+1)</f>
        <v>2</v>
      </c>
      <c r="D7644" s="1">
        <f t="shared" si="255"/>
        <v>5</v>
      </c>
      <c r="E7644" s="1" t="str">
        <f>INDEX(Protocol[Mark],MATCH(C7644,Protocol[Step],0))</f>
        <v>2D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852010005</v>
      </c>
      <c r="H7644" s="134">
        <f>Systematic[[#This Row],[SampleVariableLabel]]+100*Systematic[[#This Row],[State]]</f>
        <v>852010205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852</v>
      </c>
      <c r="B7645" s="1">
        <f>IF(C7645=0,IF(B7644=Protocol!$V$20,1,B7644+1),B7644)</f>
        <v>1</v>
      </c>
      <c r="C7645" s="1">
        <f>IF(C7644+1=Protocol!$V$21,0,C7644+1)</f>
        <v>3</v>
      </c>
      <c r="D7645" s="1">
        <f t="shared" si="255"/>
        <v>6</v>
      </c>
      <c r="E7645" s="1" t="str">
        <f>INDEX(Protocol[Mark],MATCH(C7645,Protocol[Step],0))</f>
        <v>2c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852010006</v>
      </c>
      <c r="H7645" s="134">
        <f>Systematic[[#This Row],[SampleVariableLabel]]+100*Systematic[[#This Row],[State]]</f>
        <v>852010306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852</v>
      </c>
      <c r="B7646" s="1">
        <f>IF(C7646=0,IF(B7645=Protocol!$V$20,1,B7645+1),B7645)</f>
        <v>1</v>
      </c>
      <c r="C7646" s="1">
        <f>IF(C7645+1=Protocol!$V$21,0,C7645+1)</f>
        <v>4</v>
      </c>
      <c r="D7646" s="1">
        <f t="shared" si="255"/>
        <v>1</v>
      </c>
      <c r="E7646" s="1" t="str">
        <f>INDEX(Protocol[Mark],MATCH(C7646,Protocol[Step],0))</f>
        <v>3P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852010001</v>
      </c>
      <c r="H7646" s="134">
        <f>Systematic[[#This Row],[SampleVariableLabel]]+100*Systematic[[#This Row],[State]]</f>
        <v>852010401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852</v>
      </c>
      <c r="B7647" s="1">
        <f>IF(C7647=0,IF(B7646=Protocol!$V$20,1,B7646+1),B7646)</f>
        <v>1</v>
      </c>
      <c r="C7647" s="1">
        <f>IF(C7646+1=Protocol!$V$21,0,C7646+1)</f>
        <v>5</v>
      </c>
      <c r="D7647" s="1">
        <f t="shared" si="255"/>
        <v>2</v>
      </c>
      <c r="E7647" s="1" t="str">
        <f>INDEX(Protocol[Mark],MATCH(C7647,Protocol[Step],0))</f>
        <v>4S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852010002</v>
      </c>
      <c r="H7647" s="134">
        <f>Systematic[[#This Row],[SampleVariableLabel]]+100*Systematic[[#This Row],[State]]</f>
        <v>852010502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852</v>
      </c>
      <c r="B7648" s="1">
        <f>IF(C7648=0,IF(B7647=Protocol!$V$20,1,B7647+1),B7647)</f>
        <v>1</v>
      </c>
      <c r="C7648" s="1">
        <f>IF(C7647+1=Protocol!$V$21,0,C7647+1)</f>
        <v>6</v>
      </c>
      <c r="D7648" s="1">
        <f t="shared" si="255"/>
        <v>3</v>
      </c>
      <c r="E7648" s="1" t="str">
        <f>INDEX(Protocol[Mark],MATCH(C7648,Protocol[Step],0))</f>
        <v>5U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852010003</v>
      </c>
      <c r="H7648" s="134">
        <f>Systematic[[#This Row],[SampleVariableLabel]]+100*Systematic[[#This Row],[State]]</f>
        <v>852010603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852</v>
      </c>
      <c r="B7649" s="1">
        <f>IF(C7649=0,IF(B7648=Protocol!$V$20,1,B7648+1),B7648)</f>
        <v>1</v>
      </c>
      <c r="C7649" s="1">
        <f>IF(C7648+1=Protocol!$V$21,0,C7648+1)</f>
        <v>7</v>
      </c>
      <c r="D7649" s="1">
        <f t="shared" si="255"/>
        <v>4</v>
      </c>
      <c r="E7649" s="1" t="str">
        <f>INDEX(Protocol[Mark],MATCH(C7649,Protocol[Step],0))</f>
        <v>6Rot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852010004</v>
      </c>
      <c r="H7649" s="134">
        <f>Systematic[[#This Row],[SampleVariableLabel]]+100*Systematic[[#This Row],[State]]</f>
        <v>852010704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853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1pfi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853010005</v>
      </c>
      <c r="H7650" s="134">
        <f>Systematic[[#This Row],[SampleVariableLabel]]+100*Systematic[[#This Row],[State]]</f>
        <v>853010005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853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1OctM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853010006</v>
      </c>
      <c r="H7651" s="134">
        <f>Systematic[[#This Row],[SampleVariableLabel]]+100*Systematic[[#This Row],[State]]</f>
        <v>853010106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853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2D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853010001</v>
      </c>
      <c r="H7652" s="134">
        <f>Systematic[[#This Row],[SampleVariableLabel]]+100*Systematic[[#This Row],[State]]</f>
        <v>853010201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853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2c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853010002</v>
      </c>
      <c r="H7653" s="134">
        <f>Systematic[[#This Row],[SampleVariableLabel]]+100*Systematic[[#This Row],[State]]</f>
        <v>853010302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853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3P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853010003</v>
      </c>
      <c r="H7654" s="134">
        <f>Systematic[[#This Row],[SampleVariableLabel]]+100*Systematic[[#This Row],[State]]</f>
        <v>853010403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853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4S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853010004</v>
      </c>
      <c r="H7655" s="134">
        <f>Systematic[[#This Row],[SampleVariableLabel]]+100*Systematic[[#This Row],[State]]</f>
        <v>853010504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853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5U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853010005</v>
      </c>
      <c r="H7656" s="134">
        <f>Systematic[[#This Row],[SampleVariableLabel]]+100*Systematic[[#This Row],[State]]</f>
        <v>853010605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853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6Rot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853010006</v>
      </c>
      <c r="H7657" s="134">
        <f>Systematic[[#This Row],[SampleVariableLabel]]+100*Systematic[[#This Row],[State]]</f>
        <v>853010706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854</v>
      </c>
      <c r="B7658" s="1">
        <f>IF(C7658=0,IF(B7657=Protocol!$V$20,1,B7657+1),B7657)</f>
        <v>1</v>
      </c>
      <c r="C7658" s="1">
        <f>IF(C7657+1=Protocol!$V$21,0,C7657+1)</f>
        <v>0</v>
      </c>
      <c r="D7658" s="1">
        <f t="shared" si="255"/>
        <v>1</v>
      </c>
      <c r="E7658" s="1" t="str">
        <f>INDEX(Protocol[Mark],MATCH(C7658,Protocol[Step],0))</f>
        <v>1pfi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854010001</v>
      </c>
      <c r="H7658" s="134">
        <f>Systematic[[#This Row],[SampleVariableLabel]]+100*Systematic[[#This Row],[State]]</f>
        <v>854010001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854</v>
      </c>
      <c r="B7659" s="1">
        <f>IF(C7659=0,IF(B7658=Protocol!$V$20,1,B7658+1),B7658)</f>
        <v>1</v>
      </c>
      <c r="C7659" s="1">
        <f>IF(C7658+1=Protocol!$V$21,0,C7658+1)</f>
        <v>1</v>
      </c>
      <c r="D7659" s="1">
        <f t="shared" si="255"/>
        <v>2</v>
      </c>
      <c r="E7659" s="1" t="str">
        <f>INDEX(Protocol[Mark],MATCH(C7659,Protocol[Step],0))</f>
        <v>1OctM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854010002</v>
      </c>
      <c r="H7659" s="134">
        <f>Systematic[[#This Row],[SampleVariableLabel]]+100*Systematic[[#This Row],[State]]</f>
        <v>854010102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854</v>
      </c>
      <c r="B7660" s="1">
        <f>IF(C7660=0,IF(B7659=Protocol!$V$20,1,B7659+1),B7659)</f>
        <v>1</v>
      </c>
      <c r="C7660" s="1">
        <f>IF(C7659+1=Protocol!$V$21,0,C7659+1)</f>
        <v>2</v>
      </c>
      <c r="D7660" s="1">
        <f t="shared" si="255"/>
        <v>3</v>
      </c>
      <c r="E7660" s="1" t="str">
        <f>INDEX(Protocol[Mark],MATCH(C7660,Protocol[Step],0))</f>
        <v>2D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854010003</v>
      </c>
      <c r="H7660" s="134">
        <f>Systematic[[#This Row],[SampleVariableLabel]]+100*Systematic[[#This Row],[State]]</f>
        <v>854010203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854</v>
      </c>
      <c r="B7661" s="1">
        <f>IF(C7661=0,IF(B7660=Protocol!$V$20,1,B7660+1),B7660)</f>
        <v>1</v>
      </c>
      <c r="C7661" s="1">
        <f>IF(C7660+1=Protocol!$V$21,0,C7660+1)</f>
        <v>3</v>
      </c>
      <c r="D7661" s="1">
        <f t="shared" si="255"/>
        <v>4</v>
      </c>
      <c r="E7661" s="1" t="str">
        <f>INDEX(Protocol[Mark],MATCH(C7661,Protocol[Step],0))</f>
        <v>2c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854010004</v>
      </c>
      <c r="H7661" s="134">
        <f>Systematic[[#This Row],[SampleVariableLabel]]+100*Systematic[[#This Row],[State]]</f>
        <v>854010304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854</v>
      </c>
      <c r="B7662" s="1">
        <f>IF(C7662=0,IF(B7661=Protocol!$V$20,1,B7661+1),B7661)</f>
        <v>1</v>
      </c>
      <c r="C7662" s="1">
        <f>IF(C7661+1=Protocol!$V$21,0,C7661+1)</f>
        <v>4</v>
      </c>
      <c r="D7662" s="1">
        <f t="shared" si="255"/>
        <v>5</v>
      </c>
      <c r="E7662" s="1" t="str">
        <f>INDEX(Protocol[Mark],MATCH(C7662,Protocol[Step],0))</f>
        <v>3P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854010005</v>
      </c>
      <c r="H7662" s="134">
        <f>Systematic[[#This Row],[SampleVariableLabel]]+100*Systematic[[#This Row],[State]]</f>
        <v>854010405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854</v>
      </c>
      <c r="B7663" s="1">
        <f>IF(C7663=0,IF(B7662=Protocol!$V$20,1,B7662+1),B7662)</f>
        <v>1</v>
      </c>
      <c r="C7663" s="1">
        <f>IF(C7662+1=Protocol!$V$21,0,C7662+1)</f>
        <v>5</v>
      </c>
      <c r="D7663" s="1">
        <f t="shared" si="255"/>
        <v>6</v>
      </c>
      <c r="E7663" s="1" t="str">
        <f>INDEX(Protocol[Mark],MATCH(C7663,Protocol[Step],0))</f>
        <v>4S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854010006</v>
      </c>
      <c r="H7663" s="134">
        <f>Systematic[[#This Row],[SampleVariableLabel]]+100*Systematic[[#This Row],[State]]</f>
        <v>854010506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854</v>
      </c>
      <c r="B7664" s="1">
        <f>IF(C7664=0,IF(B7663=Protocol!$V$20,1,B7663+1),B7663)</f>
        <v>1</v>
      </c>
      <c r="C7664" s="1">
        <f>IF(C7663+1=Protocol!$V$21,0,C7663+1)</f>
        <v>6</v>
      </c>
      <c r="D7664" s="1">
        <f t="shared" si="255"/>
        <v>1</v>
      </c>
      <c r="E7664" s="1" t="str">
        <f>INDEX(Protocol[Mark],MATCH(C7664,Protocol[Step],0))</f>
        <v>5U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854010001</v>
      </c>
      <c r="H7664" s="134">
        <f>Systematic[[#This Row],[SampleVariableLabel]]+100*Systematic[[#This Row],[State]]</f>
        <v>854010601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854</v>
      </c>
      <c r="B7665" s="1">
        <f>IF(C7665=0,IF(B7664=Protocol!$V$20,1,B7664+1),B7664)</f>
        <v>1</v>
      </c>
      <c r="C7665" s="1">
        <f>IF(C7664+1=Protocol!$V$21,0,C7664+1)</f>
        <v>7</v>
      </c>
      <c r="D7665" s="1">
        <f t="shared" si="255"/>
        <v>2</v>
      </c>
      <c r="E7665" s="1" t="str">
        <f>INDEX(Protocol[Mark],MATCH(C7665,Protocol[Step],0))</f>
        <v>6Rot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854010002</v>
      </c>
      <c r="H7665" s="134">
        <f>Systematic[[#This Row],[SampleVariableLabel]]+100*Systematic[[#This Row],[State]]</f>
        <v>854010702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855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1pfi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855010003</v>
      </c>
      <c r="H7666" s="134">
        <f>Systematic[[#This Row],[SampleVariableLabel]]+100*Systematic[[#This Row],[State]]</f>
        <v>855010003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855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1OctM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855010004</v>
      </c>
      <c r="H7667" s="134">
        <f>Systematic[[#This Row],[SampleVariableLabel]]+100*Systematic[[#This Row],[State]]</f>
        <v>855010104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855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2D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855010005</v>
      </c>
      <c r="H7668" s="134">
        <f>Systematic[[#This Row],[SampleVariableLabel]]+100*Systematic[[#This Row],[State]]</f>
        <v>855010205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855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2c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855010006</v>
      </c>
      <c r="H7669" s="134">
        <f>Systematic[[#This Row],[SampleVariableLabel]]+100*Systematic[[#This Row],[State]]</f>
        <v>855010306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855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3P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855010001</v>
      </c>
      <c r="H7670" s="134">
        <f>Systematic[[#This Row],[SampleVariableLabel]]+100*Systematic[[#This Row],[State]]</f>
        <v>855010401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855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4S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855010002</v>
      </c>
      <c r="H7671" s="134">
        <f>Systematic[[#This Row],[SampleVariableLabel]]+100*Systematic[[#This Row],[State]]</f>
        <v>855010502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855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5U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855010003</v>
      </c>
      <c r="H7672" s="134">
        <f>Systematic[[#This Row],[SampleVariableLabel]]+100*Systematic[[#This Row],[State]]</f>
        <v>855010603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855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6Rot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855010004</v>
      </c>
      <c r="H7673" s="134">
        <f>Systematic[[#This Row],[SampleVariableLabel]]+100*Systematic[[#This Row],[State]]</f>
        <v>855010704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856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1pfi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856010005</v>
      </c>
      <c r="H7674" s="134">
        <f>Systematic[[#This Row],[SampleVariableLabel]]+100*Systematic[[#This Row],[State]]</f>
        <v>856010005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856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1OctM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856010006</v>
      </c>
      <c r="H7675" s="134">
        <f>Systematic[[#This Row],[SampleVariableLabel]]+100*Systematic[[#This Row],[State]]</f>
        <v>856010106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856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2D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856010001</v>
      </c>
      <c r="H7676" s="134">
        <f>Systematic[[#This Row],[SampleVariableLabel]]+100*Systematic[[#This Row],[State]]</f>
        <v>856010201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856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2c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856010002</v>
      </c>
      <c r="H7677" s="134">
        <f>Systematic[[#This Row],[SampleVariableLabel]]+100*Systematic[[#This Row],[State]]</f>
        <v>856010302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856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3P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856010003</v>
      </c>
      <c r="H7678" s="134">
        <f>Systematic[[#This Row],[SampleVariableLabel]]+100*Systematic[[#This Row],[State]]</f>
        <v>856010403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856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4S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856010004</v>
      </c>
      <c r="H7679" s="134">
        <f>Systematic[[#This Row],[SampleVariableLabel]]+100*Systematic[[#This Row],[State]]</f>
        <v>856010504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856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5U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856010005</v>
      </c>
      <c r="H7680" s="134">
        <f>Systematic[[#This Row],[SampleVariableLabel]]+100*Systematic[[#This Row],[State]]</f>
        <v>856010605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856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6Rot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856010006</v>
      </c>
      <c r="H7681" s="134">
        <f>Systematic[[#This Row],[SampleVariableLabel]]+100*Systematic[[#This Row],[State]]</f>
        <v>856010706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857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1pfi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857010001</v>
      </c>
      <c r="H7682" s="134">
        <f>Systematic[[#This Row],[SampleVariableLabel]]+100*Systematic[[#This Row],[State]]</f>
        <v>857010001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857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1OctM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857010002</v>
      </c>
      <c r="H7683" s="134">
        <f>Systematic[[#This Row],[SampleVariableLabel]]+100*Systematic[[#This Row],[State]]</f>
        <v>857010102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857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2D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857010003</v>
      </c>
      <c r="H7684" s="134">
        <f>Systematic[[#This Row],[SampleVariableLabel]]+100*Systematic[[#This Row],[State]]</f>
        <v>857010203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857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2c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857010004</v>
      </c>
      <c r="H7685" s="134">
        <f>Systematic[[#This Row],[SampleVariableLabel]]+100*Systematic[[#This Row],[State]]</f>
        <v>857010304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857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3P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857010005</v>
      </c>
      <c r="H7686" s="134">
        <f>Systematic[[#This Row],[SampleVariableLabel]]+100*Systematic[[#This Row],[State]]</f>
        <v>857010405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857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4S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857010006</v>
      </c>
      <c r="H7687" s="134">
        <f>Systematic[[#This Row],[SampleVariableLabel]]+100*Systematic[[#This Row],[State]]</f>
        <v>857010506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857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5U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857010001</v>
      </c>
      <c r="H7688" s="134">
        <f>Systematic[[#This Row],[SampleVariableLabel]]+100*Systematic[[#This Row],[State]]</f>
        <v>857010601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857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6Rot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857010002</v>
      </c>
      <c r="H7689" s="134">
        <f>Systematic[[#This Row],[SampleVariableLabel]]+100*Systematic[[#This Row],[State]]</f>
        <v>857010702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858</v>
      </c>
      <c r="B7690" s="1">
        <f>IF(C7690=0,IF(B7689=Protocol!$V$20,1,B7689+1),B7689)</f>
        <v>1</v>
      </c>
      <c r="C7690" s="1">
        <f>IF(C7689+1=Protocol!$V$21,0,C7689+1)</f>
        <v>0</v>
      </c>
      <c r="D7690" s="1">
        <f t="shared" si="257"/>
        <v>3</v>
      </c>
      <c r="E7690" s="1" t="str">
        <f>INDEX(Protocol[Mark],MATCH(C7690,Protocol[Step],0))</f>
        <v>1pfi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858010003</v>
      </c>
      <c r="H7690" s="134">
        <f>Systematic[[#This Row],[SampleVariableLabel]]+100*Systematic[[#This Row],[State]]</f>
        <v>858010003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858</v>
      </c>
      <c r="B7691" s="1">
        <f>IF(C7691=0,IF(B7690=Protocol!$V$20,1,B7690+1),B7690)</f>
        <v>1</v>
      </c>
      <c r="C7691" s="1">
        <f>IF(C7690+1=Protocol!$V$21,0,C7690+1)</f>
        <v>1</v>
      </c>
      <c r="D7691" s="1">
        <f t="shared" si="257"/>
        <v>4</v>
      </c>
      <c r="E7691" s="1" t="str">
        <f>INDEX(Protocol[Mark],MATCH(C7691,Protocol[Step],0))</f>
        <v>1OctM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858010004</v>
      </c>
      <c r="H7691" s="134">
        <f>Systematic[[#This Row],[SampleVariableLabel]]+100*Systematic[[#This Row],[State]]</f>
        <v>858010104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858</v>
      </c>
      <c r="B7692" s="1">
        <f>IF(C7692=0,IF(B7691=Protocol!$V$20,1,B7691+1),B7691)</f>
        <v>1</v>
      </c>
      <c r="C7692" s="1">
        <f>IF(C7691+1=Protocol!$V$21,0,C7691+1)</f>
        <v>2</v>
      </c>
      <c r="D7692" s="1">
        <f t="shared" si="257"/>
        <v>5</v>
      </c>
      <c r="E7692" s="1" t="str">
        <f>INDEX(Protocol[Mark],MATCH(C7692,Protocol[Step],0))</f>
        <v>2D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858010005</v>
      </c>
      <c r="H7692" s="134">
        <f>Systematic[[#This Row],[SampleVariableLabel]]+100*Systematic[[#This Row],[State]]</f>
        <v>858010205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858</v>
      </c>
      <c r="B7693" s="1">
        <f>IF(C7693=0,IF(B7692=Protocol!$V$20,1,B7692+1),B7692)</f>
        <v>1</v>
      </c>
      <c r="C7693" s="1">
        <f>IF(C7692+1=Protocol!$V$21,0,C7692+1)</f>
        <v>3</v>
      </c>
      <c r="D7693" s="1">
        <f t="shared" si="257"/>
        <v>6</v>
      </c>
      <c r="E7693" s="1" t="str">
        <f>INDEX(Protocol[Mark],MATCH(C7693,Protocol[Step],0))</f>
        <v>2c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858010006</v>
      </c>
      <c r="H7693" s="134">
        <f>Systematic[[#This Row],[SampleVariableLabel]]+100*Systematic[[#This Row],[State]]</f>
        <v>858010306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858</v>
      </c>
      <c r="B7694" s="1">
        <f>IF(C7694=0,IF(B7693=Protocol!$V$20,1,B7693+1),B7693)</f>
        <v>1</v>
      </c>
      <c r="C7694" s="1">
        <f>IF(C7693+1=Protocol!$V$21,0,C7693+1)</f>
        <v>4</v>
      </c>
      <c r="D7694" s="1">
        <f t="shared" si="257"/>
        <v>1</v>
      </c>
      <c r="E7694" s="1" t="str">
        <f>INDEX(Protocol[Mark],MATCH(C7694,Protocol[Step],0))</f>
        <v>3P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858010001</v>
      </c>
      <c r="H7694" s="134">
        <f>Systematic[[#This Row],[SampleVariableLabel]]+100*Systematic[[#This Row],[State]]</f>
        <v>858010401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858</v>
      </c>
      <c r="B7695" s="1">
        <f>IF(C7695=0,IF(B7694=Protocol!$V$20,1,B7694+1),B7694)</f>
        <v>1</v>
      </c>
      <c r="C7695" s="1">
        <f>IF(C7694+1=Protocol!$V$21,0,C7694+1)</f>
        <v>5</v>
      </c>
      <c r="D7695" s="1">
        <f t="shared" si="257"/>
        <v>2</v>
      </c>
      <c r="E7695" s="1" t="str">
        <f>INDEX(Protocol[Mark],MATCH(C7695,Protocol[Step],0))</f>
        <v>4S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858010002</v>
      </c>
      <c r="H7695" s="134">
        <f>Systematic[[#This Row],[SampleVariableLabel]]+100*Systematic[[#This Row],[State]]</f>
        <v>858010502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858</v>
      </c>
      <c r="B7696" s="1">
        <f>IF(C7696=0,IF(B7695=Protocol!$V$20,1,B7695+1),B7695)</f>
        <v>1</v>
      </c>
      <c r="C7696" s="1">
        <f>IF(C7695+1=Protocol!$V$21,0,C7695+1)</f>
        <v>6</v>
      </c>
      <c r="D7696" s="1">
        <f t="shared" si="257"/>
        <v>3</v>
      </c>
      <c r="E7696" s="1" t="str">
        <f>INDEX(Protocol[Mark],MATCH(C7696,Protocol[Step],0))</f>
        <v>5U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858010003</v>
      </c>
      <c r="H7696" s="134">
        <f>Systematic[[#This Row],[SampleVariableLabel]]+100*Systematic[[#This Row],[State]]</f>
        <v>858010603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858</v>
      </c>
      <c r="B7697" s="1">
        <f>IF(C7697=0,IF(B7696=Protocol!$V$20,1,B7696+1),B7696)</f>
        <v>1</v>
      </c>
      <c r="C7697" s="1">
        <f>IF(C7696+1=Protocol!$V$21,0,C7696+1)</f>
        <v>7</v>
      </c>
      <c r="D7697" s="1">
        <f t="shared" si="257"/>
        <v>4</v>
      </c>
      <c r="E7697" s="1" t="str">
        <f>INDEX(Protocol[Mark],MATCH(C7697,Protocol[Step],0))</f>
        <v>6Rot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858010004</v>
      </c>
      <c r="H7697" s="134">
        <f>Systematic[[#This Row],[SampleVariableLabel]]+100*Systematic[[#This Row],[State]]</f>
        <v>858010704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859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1pfi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859010005</v>
      </c>
      <c r="H7698" s="134">
        <f>Systematic[[#This Row],[SampleVariableLabel]]+100*Systematic[[#This Row],[State]]</f>
        <v>859010005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859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1OctM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859010006</v>
      </c>
      <c r="H7699" s="134">
        <f>Systematic[[#This Row],[SampleVariableLabel]]+100*Systematic[[#This Row],[State]]</f>
        <v>859010106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859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859010001</v>
      </c>
      <c r="H7700" s="134">
        <f>Systematic[[#This Row],[SampleVariableLabel]]+100*Systematic[[#This Row],[State]]</f>
        <v>859010201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859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859010002</v>
      </c>
      <c r="H7701" s="134">
        <f>Systematic[[#This Row],[SampleVariableLabel]]+100*Systematic[[#This Row],[State]]</f>
        <v>859010302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859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3P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859010003</v>
      </c>
      <c r="H7702" s="134">
        <f>Systematic[[#This Row],[SampleVariableLabel]]+100*Systematic[[#This Row],[State]]</f>
        <v>859010403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859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4S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859010004</v>
      </c>
      <c r="H7703" s="134">
        <f>Systematic[[#This Row],[SampleVariableLabel]]+100*Systematic[[#This Row],[State]]</f>
        <v>859010504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859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5U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859010005</v>
      </c>
      <c r="H7704" s="134">
        <f>Systematic[[#This Row],[SampleVariableLabel]]+100*Systematic[[#This Row],[State]]</f>
        <v>859010605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859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6Rot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859010006</v>
      </c>
      <c r="H7705" s="134">
        <f>Systematic[[#This Row],[SampleVariableLabel]]+100*Systematic[[#This Row],[State]]</f>
        <v>859010706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860</v>
      </c>
      <c r="B7706" s="1">
        <f>IF(C7706=0,IF(B7705=Protocol!$V$20,1,B7705+1),B7705)</f>
        <v>1</v>
      </c>
      <c r="C7706" s="1">
        <f>IF(C7705+1=Protocol!$V$21,0,C7705+1)</f>
        <v>0</v>
      </c>
      <c r="D7706" s="1">
        <f t="shared" si="257"/>
        <v>1</v>
      </c>
      <c r="E7706" s="1" t="str">
        <f>INDEX(Protocol[Mark],MATCH(C7706,Protocol[Step],0))</f>
        <v>1pfi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860010001</v>
      </c>
      <c r="H7706" s="134">
        <f>Systematic[[#This Row],[SampleVariableLabel]]+100*Systematic[[#This Row],[State]]</f>
        <v>860010001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860</v>
      </c>
      <c r="B7707" s="1">
        <f>IF(C7707=0,IF(B7706=Protocol!$V$20,1,B7706+1),B7706)</f>
        <v>1</v>
      </c>
      <c r="C7707" s="1">
        <f>IF(C7706+1=Protocol!$V$21,0,C7706+1)</f>
        <v>1</v>
      </c>
      <c r="D7707" s="1">
        <f t="shared" si="257"/>
        <v>2</v>
      </c>
      <c r="E7707" s="1" t="str">
        <f>INDEX(Protocol[Mark],MATCH(C7707,Protocol[Step],0))</f>
        <v>1OctM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860010002</v>
      </c>
      <c r="H7707" s="134">
        <f>Systematic[[#This Row],[SampleVariableLabel]]+100*Systematic[[#This Row],[State]]</f>
        <v>860010102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860</v>
      </c>
      <c r="B7708" s="1">
        <f>IF(C7708=0,IF(B7707=Protocol!$V$20,1,B7707+1),B7707)</f>
        <v>1</v>
      </c>
      <c r="C7708" s="1">
        <f>IF(C7707+1=Protocol!$V$21,0,C7707+1)</f>
        <v>2</v>
      </c>
      <c r="D7708" s="1">
        <f t="shared" si="257"/>
        <v>3</v>
      </c>
      <c r="E7708" s="1" t="str">
        <f>INDEX(Protocol[Mark],MATCH(C7708,Protocol[Step],0))</f>
        <v>2D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860010003</v>
      </c>
      <c r="H7708" s="134">
        <f>Systematic[[#This Row],[SampleVariableLabel]]+100*Systematic[[#This Row],[State]]</f>
        <v>860010203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860</v>
      </c>
      <c r="B7709" s="1">
        <f>IF(C7709=0,IF(B7708=Protocol!$V$20,1,B7708+1),B7708)</f>
        <v>1</v>
      </c>
      <c r="C7709" s="1">
        <f>IF(C7708+1=Protocol!$V$21,0,C7708+1)</f>
        <v>3</v>
      </c>
      <c r="D7709" s="1">
        <f t="shared" si="257"/>
        <v>4</v>
      </c>
      <c r="E7709" s="1" t="str">
        <f>INDEX(Protocol[Mark],MATCH(C7709,Protocol[Step],0))</f>
        <v>2c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860010004</v>
      </c>
      <c r="H7709" s="134">
        <f>Systematic[[#This Row],[SampleVariableLabel]]+100*Systematic[[#This Row],[State]]</f>
        <v>860010304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860</v>
      </c>
      <c r="B7710" s="1">
        <f>IF(C7710=0,IF(B7709=Protocol!$V$20,1,B7709+1),B7709)</f>
        <v>1</v>
      </c>
      <c r="C7710" s="1">
        <f>IF(C7709+1=Protocol!$V$21,0,C7709+1)</f>
        <v>4</v>
      </c>
      <c r="D7710" s="1">
        <f t="shared" si="257"/>
        <v>5</v>
      </c>
      <c r="E7710" s="1" t="str">
        <f>INDEX(Protocol[Mark],MATCH(C7710,Protocol[Step],0))</f>
        <v>3P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860010005</v>
      </c>
      <c r="H7710" s="134">
        <f>Systematic[[#This Row],[SampleVariableLabel]]+100*Systematic[[#This Row],[State]]</f>
        <v>860010405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860</v>
      </c>
      <c r="B7711" s="1">
        <f>IF(C7711=0,IF(B7710=Protocol!$V$20,1,B7710+1),B7710)</f>
        <v>1</v>
      </c>
      <c r="C7711" s="1">
        <f>IF(C7710+1=Protocol!$V$21,0,C7710+1)</f>
        <v>5</v>
      </c>
      <c r="D7711" s="1">
        <f t="shared" si="257"/>
        <v>6</v>
      </c>
      <c r="E7711" s="1" t="str">
        <f>INDEX(Protocol[Mark],MATCH(C7711,Protocol[Step],0))</f>
        <v>4S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860010006</v>
      </c>
      <c r="H7711" s="134">
        <f>Systematic[[#This Row],[SampleVariableLabel]]+100*Systematic[[#This Row],[State]]</f>
        <v>860010506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860</v>
      </c>
      <c r="B7712" s="1">
        <f>IF(C7712=0,IF(B7711=Protocol!$V$20,1,B7711+1),B7711)</f>
        <v>1</v>
      </c>
      <c r="C7712" s="1">
        <f>IF(C7711+1=Protocol!$V$21,0,C7711+1)</f>
        <v>6</v>
      </c>
      <c r="D7712" s="1">
        <f t="shared" si="257"/>
        <v>1</v>
      </c>
      <c r="E7712" s="1" t="str">
        <f>INDEX(Protocol[Mark],MATCH(C7712,Protocol[Step],0))</f>
        <v>5U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860010001</v>
      </c>
      <c r="H7712" s="134">
        <f>Systematic[[#This Row],[SampleVariableLabel]]+100*Systematic[[#This Row],[State]]</f>
        <v>860010601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860</v>
      </c>
      <c r="B7713" s="1">
        <f>IF(C7713=0,IF(B7712=Protocol!$V$20,1,B7712+1),B7712)</f>
        <v>1</v>
      </c>
      <c r="C7713" s="1">
        <f>IF(C7712+1=Protocol!$V$21,0,C7712+1)</f>
        <v>7</v>
      </c>
      <c r="D7713" s="1">
        <f t="shared" si="257"/>
        <v>2</v>
      </c>
      <c r="E7713" s="1" t="str">
        <f>INDEX(Protocol[Mark],MATCH(C7713,Protocol[Step],0))</f>
        <v>6Rot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860010002</v>
      </c>
      <c r="H7713" s="134">
        <f>Systematic[[#This Row],[SampleVariableLabel]]+100*Systematic[[#This Row],[State]]</f>
        <v>860010702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861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1pfi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861010003</v>
      </c>
      <c r="H7714" s="134">
        <f>Systematic[[#This Row],[SampleVariableLabel]]+100*Systematic[[#This Row],[State]]</f>
        <v>861010003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861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1OctM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861010004</v>
      </c>
      <c r="H7715" s="134">
        <f>Systematic[[#This Row],[SampleVariableLabel]]+100*Systematic[[#This Row],[State]]</f>
        <v>861010104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861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2D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861010005</v>
      </c>
      <c r="H7716" s="134">
        <f>Systematic[[#This Row],[SampleVariableLabel]]+100*Systematic[[#This Row],[State]]</f>
        <v>861010205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861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2c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861010006</v>
      </c>
      <c r="H7717" s="134">
        <f>Systematic[[#This Row],[SampleVariableLabel]]+100*Systematic[[#This Row],[State]]</f>
        <v>861010306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861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3P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861010001</v>
      </c>
      <c r="H7718" s="134">
        <f>Systematic[[#This Row],[SampleVariableLabel]]+100*Systematic[[#This Row],[State]]</f>
        <v>861010401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861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4S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861010002</v>
      </c>
      <c r="H7719" s="134">
        <f>Systematic[[#This Row],[SampleVariableLabel]]+100*Systematic[[#This Row],[State]]</f>
        <v>861010502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861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5U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861010003</v>
      </c>
      <c r="H7720" s="134">
        <f>Systematic[[#This Row],[SampleVariableLabel]]+100*Systematic[[#This Row],[State]]</f>
        <v>861010603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861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6Rot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861010004</v>
      </c>
      <c r="H7721" s="134">
        <f>Systematic[[#This Row],[SampleVariableLabel]]+100*Systematic[[#This Row],[State]]</f>
        <v>861010704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862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1pfi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862010005</v>
      </c>
      <c r="H7722" s="134">
        <f>Systematic[[#This Row],[SampleVariableLabel]]+100*Systematic[[#This Row],[State]]</f>
        <v>862010005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862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1OctM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862010006</v>
      </c>
      <c r="H7723" s="134">
        <f>Systematic[[#This Row],[SampleVariableLabel]]+100*Systematic[[#This Row],[State]]</f>
        <v>862010106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862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2D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862010001</v>
      </c>
      <c r="H7724" s="134">
        <f>Systematic[[#This Row],[SampleVariableLabel]]+100*Systematic[[#This Row],[State]]</f>
        <v>862010201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862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2c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862010002</v>
      </c>
      <c r="H7725" s="134">
        <f>Systematic[[#This Row],[SampleVariableLabel]]+100*Systematic[[#This Row],[State]]</f>
        <v>862010302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862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3P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862010003</v>
      </c>
      <c r="H7726" s="134">
        <f>Systematic[[#This Row],[SampleVariableLabel]]+100*Systematic[[#This Row],[State]]</f>
        <v>862010403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862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4S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862010004</v>
      </c>
      <c r="H7727" s="134">
        <f>Systematic[[#This Row],[SampleVariableLabel]]+100*Systematic[[#This Row],[State]]</f>
        <v>862010504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862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5U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862010005</v>
      </c>
      <c r="H7728" s="134">
        <f>Systematic[[#This Row],[SampleVariableLabel]]+100*Systematic[[#This Row],[State]]</f>
        <v>862010605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862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6Rot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862010006</v>
      </c>
      <c r="H7729" s="134">
        <f>Systematic[[#This Row],[SampleVariableLabel]]+100*Systematic[[#This Row],[State]]</f>
        <v>862010706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863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1pfi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863010001</v>
      </c>
      <c r="H7730" s="134">
        <f>Systematic[[#This Row],[SampleVariableLabel]]+100*Systematic[[#This Row],[State]]</f>
        <v>863010001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863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1OctM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863010002</v>
      </c>
      <c r="H7731" s="134">
        <f>Systematic[[#This Row],[SampleVariableLabel]]+100*Systematic[[#This Row],[State]]</f>
        <v>863010102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863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2D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863010003</v>
      </c>
      <c r="H7732" s="134">
        <f>Systematic[[#This Row],[SampleVariableLabel]]+100*Systematic[[#This Row],[State]]</f>
        <v>863010203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863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2c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863010004</v>
      </c>
      <c r="H7733" s="134">
        <f>Systematic[[#This Row],[SampleVariableLabel]]+100*Systematic[[#This Row],[State]]</f>
        <v>863010304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863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3P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863010005</v>
      </c>
      <c r="H7734" s="134">
        <f>Systematic[[#This Row],[SampleVariableLabel]]+100*Systematic[[#This Row],[State]]</f>
        <v>863010405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863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4S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863010006</v>
      </c>
      <c r="H7735" s="134">
        <f>Systematic[[#This Row],[SampleVariableLabel]]+100*Systematic[[#This Row],[State]]</f>
        <v>863010506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863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5U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863010001</v>
      </c>
      <c r="H7736" s="134">
        <f>Systematic[[#This Row],[SampleVariableLabel]]+100*Systematic[[#This Row],[State]]</f>
        <v>863010601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863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6Rot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863010002</v>
      </c>
      <c r="H7737" s="134">
        <f>Systematic[[#This Row],[SampleVariableLabel]]+100*Systematic[[#This Row],[State]]</f>
        <v>863010702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864</v>
      </c>
      <c r="B7738" s="1">
        <f>IF(C7738=0,IF(B7737=Protocol!$V$20,1,B7737+1),B7737)</f>
        <v>1</v>
      </c>
      <c r="C7738" s="1">
        <f>IF(C7737+1=Protocol!$V$21,0,C7737+1)</f>
        <v>0</v>
      </c>
      <c r="D7738" s="1">
        <f t="shared" si="257"/>
        <v>3</v>
      </c>
      <c r="E7738" s="1" t="str">
        <f>INDEX(Protocol[Mark],MATCH(C7738,Protocol[Step],0))</f>
        <v>1pfi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864010003</v>
      </c>
      <c r="H7738" s="134">
        <f>Systematic[[#This Row],[SampleVariableLabel]]+100*Systematic[[#This Row],[State]]</f>
        <v>864010003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864</v>
      </c>
      <c r="B7739" s="1">
        <f>IF(C7739=0,IF(B7738=Protocol!$V$20,1,B7738+1),B7738)</f>
        <v>1</v>
      </c>
      <c r="C7739" s="1">
        <f>IF(C7738+1=Protocol!$V$21,0,C7738+1)</f>
        <v>1</v>
      </c>
      <c r="D7739" s="1">
        <f t="shared" si="257"/>
        <v>4</v>
      </c>
      <c r="E7739" s="1" t="str">
        <f>INDEX(Protocol[Mark],MATCH(C7739,Protocol[Step],0))</f>
        <v>1OctM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864010004</v>
      </c>
      <c r="H7739" s="134">
        <f>Systematic[[#This Row],[SampleVariableLabel]]+100*Systematic[[#This Row],[State]]</f>
        <v>864010104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864</v>
      </c>
      <c r="B7740" s="1">
        <f>IF(C7740=0,IF(B7739=Protocol!$V$20,1,B7739+1),B7739)</f>
        <v>1</v>
      </c>
      <c r="C7740" s="1">
        <f>IF(C7739+1=Protocol!$V$21,0,C7739+1)</f>
        <v>2</v>
      </c>
      <c r="D7740" s="1">
        <f t="shared" si="257"/>
        <v>5</v>
      </c>
      <c r="E7740" s="1" t="str">
        <f>INDEX(Protocol[Mark],MATCH(C7740,Protocol[Step],0))</f>
        <v>2D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864010005</v>
      </c>
      <c r="H7740" s="134">
        <f>Systematic[[#This Row],[SampleVariableLabel]]+100*Systematic[[#This Row],[State]]</f>
        <v>864010205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864</v>
      </c>
      <c r="B7741" s="1">
        <f>IF(C7741=0,IF(B7740=Protocol!$V$20,1,B7740+1),B7740)</f>
        <v>1</v>
      </c>
      <c r="C7741" s="1">
        <f>IF(C7740+1=Protocol!$V$21,0,C7740+1)</f>
        <v>3</v>
      </c>
      <c r="D7741" s="1">
        <f t="shared" si="257"/>
        <v>6</v>
      </c>
      <c r="E7741" s="1" t="str">
        <f>INDEX(Protocol[Mark],MATCH(C7741,Protocol[Step],0))</f>
        <v>2c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864010006</v>
      </c>
      <c r="H7741" s="134">
        <f>Systematic[[#This Row],[SampleVariableLabel]]+100*Systematic[[#This Row],[State]]</f>
        <v>864010306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864</v>
      </c>
      <c r="B7742" s="1">
        <f>IF(C7742=0,IF(B7741=Protocol!$V$20,1,B7741+1),B7741)</f>
        <v>1</v>
      </c>
      <c r="C7742" s="1">
        <f>IF(C7741+1=Protocol!$V$21,0,C7741+1)</f>
        <v>4</v>
      </c>
      <c r="D7742" s="1">
        <f t="shared" si="257"/>
        <v>1</v>
      </c>
      <c r="E7742" s="1" t="str">
        <f>INDEX(Protocol[Mark],MATCH(C7742,Protocol[Step],0))</f>
        <v>3P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864010001</v>
      </c>
      <c r="H7742" s="134">
        <f>Systematic[[#This Row],[SampleVariableLabel]]+100*Systematic[[#This Row],[State]]</f>
        <v>864010401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864</v>
      </c>
      <c r="B7743" s="1">
        <f>IF(C7743=0,IF(B7742=Protocol!$V$20,1,B7742+1),B7742)</f>
        <v>1</v>
      </c>
      <c r="C7743" s="1">
        <f>IF(C7742+1=Protocol!$V$21,0,C7742+1)</f>
        <v>5</v>
      </c>
      <c r="D7743" s="1">
        <f t="shared" si="257"/>
        <v>2</v>
      </c>
      <c r="E7743" s="1" t="str">
        <f>INDEX(Protocol[Mark],MATCH(C7743,Protocol[Step],0))</f>
        <v>4S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864010002</v>
      </c>
      <c r="H7743" s="134">
        <f>Systematic[[#This Row],[SampleVariableLabel]]+100*Systematic[[#This Row],[State]]</f>
        <v>864010502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864</v>
      </c>
      <c r="B7744" s="1">
        <f>IF(C7744=0,IF(B7743=Protocol!$V$20,1,B7743+1),B7743)</f>
        <v>1</v>
      </c>
      <c r="C7744" s="1">
        <f>IF(C7743+1=Protocol!$V$21,0,C7743+1)</f>
        <v>6</v>
      </c>
      <c r="D7744" s="1">
        <f t="shared" si="257"/>
        <v>3</v>
      </c>
      <c r="E7744" s="1" t="str">
        <f>INDEX(Protocol[Mark],MATCH(C7744,Protocol[Step],0))</f>
        <v>5U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864010003</v>
      </c>
      <c r="H7744" s="134">
        <f>Systematic[[#This Row],[SampleVariableLabel]]+100*Systematic[[#This Row],[State]]</f>
        <v>864010603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864</v>
      </c>
      <c r="B7745" s="1">
        <f>IF(C7745=0,IF(B7744=Protocol!$V$20,1,B7744+1),B7744)</f>
        <v>1</v>
      </c>
      <c r="C7745" s="1">
        <f>IF(C7744+1=Protocol!$V$21,0,C7744+1)</f>
        <v>7</v>
      </c>
      <c r="D7745" s="1">
        <f t="shared" si="257"/>
        <v>4</v>
      </c>
      <c r="E7745" s="1" t="str">
        <f>INDEX(Protocol[Mark],MATCH(C7745,Protocol[Step],0))</f>
        <v>6Rot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864010004</v>
      </c>
      <c r="H7745" s="134">
        <f>Systematic[[#This Row],[SampleVariableLabel]]+100*Systematic[[#This Row],[State]]</f>
        <v>864010704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865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1pfi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865010005</v>
      </c>
      <c r="H7746" s="134">
        <f>Systematic[[#This Row],[SampleVariableLabel]]+100*Systematic[[#This Row],[State]]</f>
        <v>865010005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865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1OctM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865010006</v>
      </c>
      <c r="H7747" s="134">
        <f>Systematic[[#This Row],[SampleVariableLabel]]+100*Systematic[[#This Row],[State]]</f>
        <v>865010106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865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2D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865010001</v>
      </c>
      <c r="H7748" s="134">
        <f>Systematic[[#This Row],[SampleVariableLabel]]+100*Systematic[[#This Row],[State]]</f>
        <v>865010201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865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2c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865010002</v>
      </c>
      <c r="H7749" s="134">
        <f>Systematic[[#This Row],[SampleVariableLabel]]+100*Systematic[[#This Row],[State]]</f>
        <v>865010302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865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3P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865010003</v>
      </c>
      <c r="H7750" s="134">
        <f>Systematic[[#This Row],[SampleVariableLabel]]+100*Systematic[[#This Row],[State]]</f>
        <v>865010403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865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4S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865010004</v>
      </c>
      <c r="H7751" s="134">
        <f>Systematic[[#This Row],[SampleVariableLabel]]+100*Systematic[[#This Row],[State]]</f>
        <v>865010504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865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5U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865010005</v>
      </c>
      <c r="H7752" s="134">
        <f>Systematic[[#This Row],[SampleVariableLabel]]+100*Systematic[[#This Row],[State]]</f>
        <v>865010605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865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6Rot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865010006</v>
      </c>
      <c r="H7753" s="134">
        <f>Systematic[[#This Row],[SampleVariableLabel]]+100*Systematic[[#This Row],[State]]</f>
        <v>865010706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866</v>
      </c>
      <c r="B7754" s="1">
        <f>IF(C7754=0,IF(B7753=Protocol!$V$20,1,B7753+1),B7753)</f>
        <v>1</v>
      </c>
      <c r="C7754" s="1">
        <f>IF(C7753+1=Protocol!$V$21,0,C7753+1)</f>
        <v>0</v>
      </c>
      <c r="D7754" s="1">
        <f t="shared" si="259"/>
        <v>1</v>
      </c>
      <c r="E7754" s="1" t="str">
        <f>INDEX(Protocol[Mark],MATCH(C7754,Protocol[Step],0))</f>
        <v>1pfi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866010001</v>
      </c>
      <c r="H7754" s="134">
        <f>Systematic[[#This Row],[SampleVariableLabel]]+100*Systematic[[#This Row],[State]]</f>
        <v>866010001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866</v>
      </c>
      <c r="B7755" s="1">
        <f>IF(C7755=0,IF(B7754=Protocol!$V$20,1,B7754+1),B7754)</f>
        <v>1</v>
      </c>
      <c r="C7755" s="1">
        <f>IF(C7754+1=Protocol!$V$21,0,C7754+1)</f>
        <v>1</v>
      </c>
      <c r="D7755" s="1">
        <f t="shared" si="259"/>
        <v>2</v>
      </c>
      <c r="E7755" s="1" t="str">
        <f>INDEX(Protocol[Mark],MATCH(C7755,Protocol[Step],0))</f>
        <v>1OctM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866010002</v>
      </c>
      <c r="H7755" s="134">
        <f>Systematic[[#This Row],[SampleVariableLabel]]+100*Systematic[[#This Row],[State]]</f>
        <v>866010102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866</v>
      </c>
      <c r="B7756" s="1">
        <f>IF(C7756=0,IF(B7755=Protocol!$V$20,1,B7755+1),B7755)</f>
        <v>1</v>
      </c>
      <c r="C7756" s="1">
        <f>IF(C7755+1=Protocol!$V$21,0,C7755+1)</f>
        <v>2</v>
      </c>
      <c r="D7756" s="1">
        <f t="shared" si="259"/>
        <v>3</v>
      </c>
      <c r="E7756" s="1" t="str">
        <f>INDEX(Protocol[Mark],MATCH(C7756,Protocol[Step],0))</f>
        <v>2D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866010003</v>
      </c>
      <c r="H7756" s="134">
        <f>Systematic[[#This Row],[SampleVariableLabel]]+100*Systematic[[#This Row],[State]]</f>
        <v>866010203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866</v>
      </c>
      <c r="B7757" s="1">
        <f>IF(C7757=0,IF(B7756=Protocol!$V$20,1,B7756+1),B7756)</f>
        <v>1</v>
      </c>
      <c r="C7757" s="1">
        <f>IF(C7756+1=Protocol!$V$21,0,C7756+1)</f>
        <v>3</v>
      </c>
      <c r="D7757" s="1">
        <f t="shared" si="259"/>
        <v>4</v>
      </c>
      <c r="E7757" s="1" t="str">
        <f>INDEX(Protocol[Mark],MATCH(C7757,Protocol[Step],0))</f>
        <v>2c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866010004</v>
      </c>
      <c r="H7757" s="134">
        <f>Systematic[[#This Row],[SampleVariableLabel]]+100*Systematic[[#This Row],[State]]</f>
        <v>866010304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866</v>
      </c>
      <c r="B7758" s="1">
        <f>IF(C7758=0,IF(B7757=Protocol!$V$20,1,B7757+1),B7757)</f>
        <v>1</v>
      </c>
      <c r="C7758" s="1">
        <f>IF(C7757+1=Protocol!$V$21,0,C7757+1)</f>
        <v>4</v>
      </c>
      <c r="D7758" s="1">
        <f t="shared" si="259"/>
        <v>5</v>
      </c>
      <c r="E7758" s="1" t="str">
        <f>INDEX(Protocol[Mark],MATCH(C7758,Protocol[Step],0))</f>
        <v>3P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866010005</v>
      </c>
      <c r="H7758" s="134">
        <f>Systematic[[#This Row],[SampleVariableLabel]]+100*Systematic[[#This Row],[State]]</f>
        <v>866010405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866</v>
      </c>
      <c r="B7759" s="1">
        <f>IF(C7759=0,IF(B7758=Protocol!$V$20,1,B7758+1),B7758)</f>
        <v>1</v>
      </c>
      <c r="C7759" s="1">
        <f>IF(C7758+1=Protocol!$V$21,0,C7758+1)</f>
        <v>5</v>
      </c>
      <c r="D7759" s="1">
        <f t="shared" si="259"/>
        <v>6</v>
      </c>
      <c r="E7759" s="1" t="str">
        <f>INDEX(Protocol[Mark],MATCH(C7759,Protocol[Step],0))</f>
        <v>4S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866010006</v>
      </c>
      <c r="H7759" s="134">
        <f>Systematic[[#This Row],[SampleVariableLabel]]+100*Systematic[[#This Row],[State]]</f>
        <v>866010506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866</v>
      </c>
      <c r="B7760" s="1">
        <f>IF(C7760=0,IF(B7759=Protocol!$V$20,1,B7759+1),B7759)</f>
        <v>1</v>
      </c>
      <c r="C7760" s="1">
        <f>IF(C7759+1=Protocol!$V$21,0,C7759+1)</f>
        <v>6</v>
      </c>
      <c r="D7760" s="1">
        <f t="shared" si="259"/>
        <v>1</v>
      </c>
      <c r="E7760" s="1" t="str">
        <f>INDEX(Protocol[Mark],MATCH(C7760,Protocol[Step],0))</f>
        <v>5U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866010001</v>
      </c>
      <c r="H7760" s="134">
        <f>Systematic[[#This Row],[SampleVariableLabel]]+100*Systematic[[#This Row],[State]]</f>
        <v>866010601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866</v>
      </c>
      <c r="B7761" s="1">
        <f>IF(C7761=0,IF(B7760=Protocol!$V$20,1,B7760+1),B7760)</f>
        <v>1</v>
      </c>
      <c r="C7761" s="1">
        <f>IF(C7760+1=Protocol!$V$21,0,C7760+1)</f>
        <v>7</v>
      </c>
      <c r="D7761" s="1">
        <f t="shared" si="259"/>
        <v>2</v>
      </c>
      <c r="E7761" s="1" t="str">
        <f>INDEX(Protocol[Mark],MATCH(C7761,Protocol[Step],0))</f>
        <v>6Rot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866010002</v>
      </c>
      <c r="H7761" s="134">
        <f>Systematic[[#This Row],[SampleVariableLabel]]+100*Systematic[[#This Row],[State]]</f>
        <v>866010702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867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1pfi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867010003</v>
      </c>
      <c r="H7762" s="134">
        <f>Systematic[[#This Row],[SampleVariableLabel]]+100*Systematic[[#This Row],[State]]</f>
        <v>867010003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867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1OctM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867010004</v>
      </c>
      <c r="H7763" s="134">
        <f>Systematic[[#This Row],[SampleVariableLabel]]+100*Systematic[[#This Row],[State]]</f>
        <v>867010104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867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2D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867010005</v>
      </c>
      <c r="H7764" s="134">
        <f>Systematic[[#This Row],[SampleVariableLabel]]+100*Systematic[[#This Row],[State]]</f>
        <v>867010205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867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2c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867010006</v>
      </c>
      <c r="H7765" s="134">
        <f>Systematic[[#This Row],[SampleVariableLabel]]+100*Systematic[[#This Row],[State]]</f>
        <v>867010306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867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3P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867010001</v>
      </c>
      <c r="H7766" s="134">
        <f>Systematic[[#This Row],[SampleVariableLabel]]+100*Systematic[[#This Row],[State]]</f>
        <v>867010401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867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4S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867010002</v>
      </c>
      <c r="H7767" s="134">
        <f>Systematic[[#This Row],[SampleVariableLabel]]+100*Systematic[[#This Row],[State]]</f>
        <v>867010502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867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5U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867010003</v>
      </c>
      <c r="H7768" s="134">
        <f>Systematic[[#This Row],[SampleVariableLabel]]+100*Systematic[[#This Row],[State]]</f>
        <v>867010603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867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6Rot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867010004</v>
      </c>
      <c r="H7769" s="134">
        <f>Systematic[[#This Row],[SampleVariableLabel]]+100*Systematic[[#This Row],[State]]</f>
        <v>867010704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868</v>
      </c>
      <c r="B7770" s="1">
        <f>IF(C7770=0,IF(B7769=Protocol!$V$20,1,B7769+1),B7769)</f>
        <v>1</v>
      </c>
      <c r="C7770" s="1">
        <f>IF(C7769+1=Protocol!$V$21,0,C7769+1)</f>
        <v>0</v>
      </c>
      <c r="D7770" s="1">
        <f t="shared" si="259"/>
        <v>5</v>
      </c>
      <c r="E7770" s="1" t="str">
        <f>INDEX(Protocol[Mark],MATCH(C7770,Protocol[Step],0))</f>
        <v>1pfi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868010005</v>
      </c>
      <c r="H7770" s="134">
        <f>Systematic[[#This Row],[SampleVariableLabel]]+100*Systematic[[#This Row],[State]]</f>
        <v>868010005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868</v>
      </c>
      <c r="B7771" s="1">
        <f>IF(C7771=0,IF(B7770=Protocol!$V$20,1,B7770+1),B7770)</f>
        <v>1</v>
      </c>
      <c r="C7771" s="1">
        <f>IF(C7770+1=Protocol!$V$21,0,C7770+1)</f>
        <v>1</v>
      </c>
      <c r="D7771" s="1">
        <f t="shared" si="259"/>
        <v>6</v>
      </c>
      <c r="E7771" s="1" t="str">
        <f>INDEX(Protocol[Mark],MATCH(C7771,Protocol[Step],0))</f>
        <v>1OctM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868010006</v>
      </c>
      <c r="H7771" s="134">
        <f>Systematic[[#This Row],[SampleVariableLabel]]+100*Systematic[[#This Row],[State]]</f>
        <v>868010106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868</v>
      </c>
      <c r="B7772" s="1">
        <f>IF(C7772=0,IF(B7771=Protocol!$V$20,1,B7771+1),B7771)</f>
        <v>1</v>
      </c>
      <c r="C7772" s="1">
        <f>IF(C7771+1=Protocol!$V$21,0,C7771+1)</f>
        <v>2</v>
      </c>
      <c r="D7772" s="1">
        <f t="shared" si="259"/>
        <v>1</v>
      </c>
      <c r="E7772" s="1" t="str">
        <f>INDEX(Protocol[Mark],MATCH(C7772,Protocol[Step],0))</f>
        <v>2D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868010001</v>
      </c>
      <c r="H7772" s="134">
        <f>Systematic[[#This Row],[SampleVariableLabel]]+100*Systematic[[#This Row],[State]]</f>
        <v>868010201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868</v>
      </c>
      <c r="B7773" s="1">
        <f>IF(C7773=0,IF(B7772=Protocol!$V$20,1,B7772+1),B7772)</f>
        <v>1</v>
      </c>
      <c r="C7773" s="1">
        <f>IF(C7772+1=Protocol!$V$21,0,C7772+1)</f>
        <v>3</v>
      </c>
      <c r="D7773" s="1">
        <f t="shared" si="259"/>
        <v>2</v>
      </c>
      <c r="E7773" s="1" t="str">
        <f>INDEX(Protocol[Mark],MATCH(C7773,Protocol[Step],0))</f>
        <v>2c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868010002</v>
      </c>
      <c r="H7773" s="134">
        <f>Systematic[[#This Row],[SampleVariableLabel]]+100*Systematic[[#This Row],[State]]</f>
        <v>868010302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868</v>
      </c>
      <c r="B7774" s="1">
        <f>IF(C7774=0,IF(B7773=Protocol!$V$20,1,B7773+1),B7773)</f>
        <v>1</v>
      </c>
      <c r="C7774" s="1">
        <f>IF(C7773+1=Protocol!$V$21,0,C7773+1)</f>
        <v>4</v>
      </c>
      <c r="D7774" s="1">
        <f t="shared" si="259"/>
        <v>3</v>
      </c>
      <c r="E7774" s="1" t="str">
        <f>INDEX(Protocol[Mark],MATCH(C7774,Protocol[Step],0))</f>
        <v>3P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868010003</v>
      </c>
      <c r="H7774" s="134">
        <f>Systematic[[#This Row],[SampleVariableLabel]]+100*Systematic[[#This Row],[State]]</f>
        <v>868010403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868</v>
      </c>
      <c r="B7775" s="1">
        <f>IF(C7775=0,IF(B7774=Protocol!$V$20,1,B7774+1),B7774)</f>
        <v>1</v>
      </c>
      <c r="C7775" s="1">
        <f>IF(C7774+1=Protocol!$V$21,0,C7774+1)</f>
        <v>5</v>
      </c>
      <c r="D7775" s="1">
        <f t="shared" si="259"/>
        <v>4</v>
      </c>
      <c r="E7775" s="1" t="str">
        <f>INDEX(Protocol[Mark],MATCH(C7775,Protocol[Step],0))</f>
        <v>4S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868010004</v>
      </c>
      <c r="H7775" s="134">
        <f>Systematic[[#This Row],[SampleVariableLabel]]+100*Systematic[[#This Row],[State]]</f>
        <v>868010504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868</v>
      </c>
      <c r="B7776" s="1">
        <f>IF(C7776=0,IF(B7775=Protocol!$V$20,1,B7775+1),B7775)</f>
        <v>1</v>
      </c>
      <c r="C7776" s="1">
        <f>IF(C7775+1=Protocol!$V$21,0,C7775+1)</f>
        <v>6</v>
      </c>
      <c r="D7776" s="1">
        <f t="shared" si="259"/>
        <v>5</v>
      </c>
      <c r="E7776" s="1" t="str">
        <f>INDEX(Protocol[Mark],MATCH(C7776,Protocol[Step],0))</f>
        <v>5U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868010005</v>
      </c>
      <c r="H7776" s="134">
        <f>Systematic[[#This Row],[SampleVariableLabel]]+100*Systematic[[#This Row],[State]]</f>
        <v>868010605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868</v>
      </c>
      <c r="B7777" s="1">
        <f>IF(C7777=0,IF(B7776=Protocol!$V$20,1,B7776+1),B7776)</f>
        <v>1</v>
      </c>
      <c r="C7777" s="1">
        <f>IF(C7776+1=Protocol!$V$21,0,C7776+1)</f>
        <v>7</v>
      </c>
      <c r="D7777" s="1">
        <f t="shared" si="259"/>
        <v>6</v>
      </c>
      <c r="E7777" s="1" t="str">
        <f>INDEX(Protocol[Mark],MATCH(C7777,Protocol[Step],0))</f>
        <v>6Rot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868010006</v>
      </c>
      <c r="H7777" s="134">
        <f>Systematic[[#This Row],[SampleVariableLabel]]+100*Systematic[[#This Row],[State]]</f>
        <v>868010706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869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1pfi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869010001</v>
      </c>
      <c r="H7778" s="134">
        <f>Systematic[[#This Row],[SampleVariableLabel]]+100*Systematic[[#This Row],[State]]</f>
        <v>869010001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869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1OctM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869010002</v>
      </c>
      <c r="H7779" s="134">
        <f>Systematic[[#This Row],[SampleVariableLabel]]+100*Systematic[[#This Row],[State]]</f>
        <v>869010102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869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2D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869010003</v>
      </c>
      <c r="H7780" s="134">
        <f>Systematic[[#This Row],[SampleVariableLabel]]+100*Systematic[[#This Row],[State]]</f>
        <v>869010203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869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2c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869010004</v>
      </c>
      <c r="H7781" s="134">
        <f>Systematic[[#This Row],[SampleVariableLabel]]+100*Systematic[[#This Row],[State]]</f>
        <v>869010304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869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3P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869010005</v>
      </c>
      <c r="H7782" s="134">
        <f>Systematic[[#This Row],[SampleVariableLabel]]+100*Systematic[[#This Row],[State]]</f>
        <v>869010405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869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4S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869010006</v>
      </c>
      <c r="H7783" s="134">
        <f>Systematic[[#This Row],[SampleVariableLabel]]+100*Systematic[[#This Row],[State]]</f>
        <v>869010506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869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5U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869010001</v>
      </c>
      <c r="H7784" s="134">
        <f>Systematic[[#This Row],[SampleVariableLabel]]+100*Systematic[[#This Row],[State]]</f>
        <v>869010601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869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6Rot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869010002</v>
      </c>
      <c r="H7785" s="134">
        <f>Systematic[[#This Row],[SampleVariableLabel]]+100*Systematic[[#This Row],[State]]</f>
        <v>869010702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870</v>
      </c>
      <c r="B7786" s="1">
        <f>IF(C7786=0,IF(B7785=Protocol!$V$20,1,B7785+1),B7785)</f>
        <v>1</v>
      </c>
      <c r="C7786" s="1">
        <f>IF(C7785+1=Protocol!$V$21,0,C7785+1)</f>
        <v>0</v>
      </c>
      <c r="D7786" s="1">
        <f t="shared" si="259"/>
        <v>3</v>
      </c>
      <c r="E7786" s="1" t="str">
        <f>INDEX(Protocol[Mark],MATCH(C7786,Protocol[Step],0))</f>
        <v>1pfi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870010003</v>
      </c>
      <c r="H7786" s="134">
        <f>Systematic[[#This Row],[SampleVariableLabel]]+100*Systematic[[#This Row],[State]]</f>
        <v>870010003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870</v>
      </c>
      <c r="B7787" s="1">
        <f>IF(C7787=0,IF(B7786=Protocol!$V$20,1,B7786+1),B7786)</f>
        <v>1</v>
      </c>
      <c r="C7787" s="1">
        <f>IF(C7786+1=Protocol!$V$21,0,C7786+1)</f>
        <v>1</v>
      </c>
      <c r="D7787" s="1">
        <f t="shared" si="259"/>
        <v>4</v>
      </c>
      <c r="E7787" s="1" t="str">
        <f>INDEX(Protocol[Mark],MATCH(C7787,Protocol[Step],0))</f>
        <v>1OctM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870010004</v>
      </c>
      <c r="H7787" s="134">
        <f>Systematic[[#This Row],[SampleVariableLabel]]+100*Systematic[[#This Row],[State]]</f>
        <v>870010104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870</v>
      </c>
      <c r="B7788" s="1">
        <f>IF(C7788=0,IF(B7787=Protocol!$V$20,1,B7787+1),B7787)</f>
        <v>1</v>
      </c>
      <c r="C7788" s="1">
        <f>IF(C7787+1=Protocol!$V$21,0,C7787+1)</f>
        <v>2</v>
      </c>
      <c r="D7788" s="1">
        <f t="shared" si="259"/>
        <v>5</v>
      </c>
      <c r="E7788" s="1" t="str">
        <f>INDEX(Protocol[Mark],MATCH(C7788,Protocol[Step],0))</f>
        <v>2D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870010005</v>
      </c>
      <c r="H7788" s="134">
        <f>Systematic[[#This Row],[SampleVariableLabel]]+100*Systematic[[#This Row],[State]]</f>
        <v>870010205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870</v>
      </c>
      <c r="B7789" s="1">
        <f>IF(C7789=0,IF(B7788=Protocol!$V$20,1,B7788+1),B7788)</f>
        <v>1</v>
      </c>
      <c r="C7789" s="1">
        <f>IF(C7788+1=Protocol!$V$21,0,C7788+1)</f>
        <v>3</v>
      </c>
      <c r="D7789" s="1">
        <f t="shared" si="259"/>
        <v>6</v>
      </c>
      <c r="E7789" s="1" t="str">
        <f>INDEX(Protocol[Mark],MATCH(C7789,Protocol[Step],0))</f>
        <v>2c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870010006</v>
      </c>
      <c r="H7789" s="134">
        <f>Systematic[[#This Row],[SampleVariableLabel]]+100*Systematic[[#This Row],[State]]</f>
        <v>870010306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870</v>
      </c>
      <c r="B7790" s="1">
        <f>IF(C7790=0,IF(B7789=Protocol!$V$20,1,B7789+1),B7789)</f>
        <v>1</v>
      </c>
      <c r="C7790" s="1">
        <f>IF(C7789+1=Protocol!$V$21,0,C7789+1)</f>
        <v>4</v>
      </c>
      <c r="D7790" s="1">
        <f t="shared" si="259"/>
        <v>1</v>
      </c>
      <c r="E7790" s="1" t="str">
        <f>INDEX(Protocol[Mark],MATCH(C7790,Protocol[Step],0))</f>
        <v>3P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870010001</v>
      </c>
      <c r="H7790" s="134">
        <f>Systematic[[#This Row],[SampleVariableLabel]]+100*Systematic[[#This Row],[State]]</f>
        <v>870010401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870</v>
      </c>
      <c r="B7791" s="1">
        <f>IF(C7791=0,IF(B7790=Protocol!$V$20,1,B7790+1),B7790)</f>
        <v>1</v>
      </c>
      <c r="C7791" s="1">
        <f>IF(C7790+1=Protocol!$V$21,0,C7790+1)</f>
        <v>5</v>
      </c>
      <c r="D7791" s="1">
        <f t="shared" si="259"/>
        <v>2</v>
      </c>
      <c r="E7791" s="1" t="str">
        <f>INDEX(Protocol[Mark],MATCH(C7791,Protocol[Step],0))</f>
        <v>4S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870010002</v>
      </c>
      <c r="H7791" s="134">
        <f>Systematic[[#This Row],[SampleVariableLabel]]+100*Systematic[[#This Row],[State]]</f>
        <v>870010502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870</v>
      </c>
      <c r="B7792" s="1">
        <f>IF(C7792=0,IF(B7791=Protocol!$V$20,1,B7791+1),B7791)</f>
        <v>1</v>
      </c>
      <c r="C7792" s="1">
        <f>IF(C7791+1=Protocol!$V$21,0,C7791+1)</f>
        <v>6</v>
      </c>
      <c r="D7792" s="1">
        <f t="shared" si="259"/>
        <v>3</v>
      </c>
      <c r="E7792" s="1" t="str">
        <f>INDEX(Protocol[Mark],MATCH(C7792,Protocol[Step],0))</f>
        <v>5U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870010003</v>
      </c>
      <c r="H7792" s="134">
        <f>Systematic[[#This Row],[SampleVariableLabel]]+100*Systematic[[#This Row],[State]]</f>
        <v>870010603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870</v>
      </c>
      <c r="B7793" s="1">
        <f>IF(C7793=0,IF(B7792=Protocol!$V$20,1,B7792+1),B7792)</f>
        <v>1</v>
      </c>
      <c r="C7793" s="1">
        <f>IF(C7792+1=Protocol!$V$21,0,C7792+1)</f>
        <v>7</v>
      </c>
      <c r="D7793" s="1">
        <f t="shared" si="259"/>
        <v>4</v>
      </c>
      <c r="E7793" s="1" t="str">
        <f>INDEX(Protocol[Mark],MATCH(C7793,Protocol[Step],0))</f>
        <v>6Rot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870010004</v>
      </c>
      <c r="H7793" s="134">
        <f>Systematic[[#This Row],[SampleVariableLabel]]+100*Systematic[[#This Row],[State]]</f>
        <v>870010704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871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1pfi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871010005</v>
      </c>
      <c r="H7794" s="134">
        <f>Systematic[[#This Row],[SampleVariableLabel]]+100*Systematic[[#This Row],[State]]</f>
        <v>871010005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871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1OctM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871010006</v>
      </c>
      <c r="H7795" s="134">
        <f>Systematic[[#This Row],[SampleVariableLabel]]+100*Systematic[[#This Row],[State]]</f>
        <v>871010106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871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871010001</v>
      </c>
      <c r="H7796" s="134">
        <f>Systematic[[#This Row],[SampleVariableLabel]]+100*Systematic[[#This Row],[State]]</f>
        <v>871010201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871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2c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871010002</v>
      </c>
      <c r="H7797" s="134">
        <f>Systematic[[#This Row],[SampleVariableLabel]]+100*Systematic[[#This Row],[State]]</f>
        <v>871010302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871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871010003</v>
      </c>
      <c r="H7798" s="134">
        <f>Systematic[[#This Row],[SampleVariableLabel]]+100*Systematic[[#This Row],[State]]</f>
        <v>871010403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871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4S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871010004</v>
      </c>
      <c r="H7799" s="134">
        <f>Systematic[[#This Row],[SampleVariableLabel]]+100*Systematic[[#This Row],[State]]</f>
        <v>871010504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871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5U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871010005</v>
      </c>
      <c r="H7800" s="134">
        <f>Systematic[[#This Row],[SampleVariableLabel]]+100*Systematic[[#This Row],[State]]</f>
        <v>871010605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871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6Rot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871010006</v>
      </c>
      <c r="H7801" s="134">
        <f>Systematic[[#This Row],[SampleVariableLabel]]+100*Systematic[[#This Row],[State]]</f>
        <v>871010706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872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1pfi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872010001</v>
      </c>
      <c r="H7802" s="134">
        <f>Systematic[[#This Row],[SampleVariableLabel]]+100*Systematic[[#This Row],[State]]</f>
        <v>872010001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872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1OctM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872010002</v>
      </c>
      <c r="H7803" s="134">
        <f>Systematic[[#This Row],[SampleVariableLabel]]+100*Systematic[[#This Row],[State]]</f>
        <v>872010102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872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872010003</v>
      </c>
      <c r="H7804" s="134">
        <f>Systematic[[#This Row],[SampleVariableLabel]]+100*Systematic[[#This Row],[State]]</f>
        <v>872010203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872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872010004</v>
      </c>
      <c r="H7805" s="134">
        <f>Systematic[[#This Row],[SampleVariableLabel]]+100*Systematic[[#This Row],[State]]</f>
        <v>872010304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872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3P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872010005</v>
      </c>
      <c r="H7806" s="134">
        <f>Systematic[[#This Row],[SampleVariableLabel]]+100*Systematic[[#This Row],[State]]</f>
        <v>872010405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872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4S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872010006</v>
      </c>
      <c r="H7807" s="134">
        <f>Systematic[[#This Row],[SampleVariableLabel]]+100*Systematic[[#This Row],[State]]</f>
        <v>872010506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872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5U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872010001</v>
      </c>
      <c r="H7808" s="134">
        <f>Systematic[[#This Row],[SampleVariableLabel]]+100*Systematic[[#This Row],[State]]</f>
        <v>872010601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872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6Rot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872010002</v>
      </c>
      <c r="H7809" s="134">
        <f>Systematic[[#This Row],[SampleVariableLabel]]+100*Systematic[[#This Row],[State]]</f>
        <v>872010702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873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1pfi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873010003</v>
      </c>
      <c r="H7810" s="134">
        <f>Systematic[[#This Row],[SampleVariableLabel]]+100*Systematic[[#This Row],[State]]</f>
        <v>873010003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873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1OctM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873010004</v>
      </c>
      <c r="H7811" s="134">
        <f>Systematic[[#This Row],[SampleVariableLabel]]+100*Systematic[[#This Row],[State]]</f>
        <v>873010104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873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2D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873010005</v>
      </c>
      <c r="H7812" s="134">
        <f>Systematic[[#This Row],[SampleVariableLabel]]+100*Systematic[[#This Row],[State]]</f>
        <v>873010205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873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2c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873010006</v>
      </c>
      <c r="H7813" s="134">
        <f>Systematic[[#This Row],[SampleVariableLabel]]+100*Systematic[[#This Row],[State]]</f>
        <v>873010306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873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3P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873010001</v>
      </c>
      <c r="H7814" s="134">
        <f>Systematic[[#This Row],[SampleVariableLabel]]+100*Systematic[[#This Row],[State]]</f>
        <v>873010401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873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4S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873010002</v>
      </c>
      <c r="H7815" s="134">
        <f>Systematic[[#This Row],[SampleVariableLabel]]+100*Systematic[[#This Row],[State]]</f>
        <v>873010502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873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5U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873010003</v>
      </c>
      <c r="H7816" s="134">
        <f>Systematic[[#This Row],[SampleVariableLabel]]+100*Systematic[[#This Row],[State]]</f>
        <v>873010603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873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6Rot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873010004</v>
      </c>
      <c r="H7817" s="134">
        <f>Systematic[[#This Row],[SampleVariableLabel]]+100*Systematic[[#This Row],[State]]</f>
        <v>873010704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874</v>
      </c>
      <c r="B7818" s="1">
        <f>IF(C7818=0,IF(B7817=Protocol!$V$20,1,B7817+1),B7817)</f>
        <v>1</v>
      </c>
      <c r="C7818" s="1">
        <f>IF(C7817+1=Protocol!$V$21,0,C7817+1)</f>
        <v>0</v>
      </c>
      <c r="D7818" s="1">
        <f t="shared" si="261"/>
        <v>5</v>
      </c>
      <c r="E7818" s="1" t="str">
        <f>INDEX(Protocol[Mark],MATCH(C7818,Protocol[Step],0))</f>
        <v>1pfi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874010005</v>
      </c>
      <c r="H7818" s="134">
        <f>Systematic[[#This Row],[SampleVariableLabel]]+100*Systematic[[#This Row],[State]]</f>
        <v>874010005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874</v>
      </c>
      <c r="B7819" s="1">
        <f>IF(C7819=0,IF(B7818=Protocol!$V$20,1,B7818+1),B7818)</f>
        <v>1</v>
      </c>
      <c r="C7819" s="1">
        <f>IF(C7818+1=Protocol!$V$21,0,C7818+1)</f>
        <v>1</v>
      </c>
      <c r="D7819" s="1">
        <f t="shared" si="261"/>
        <v>6</v>
      </c>
      <c r="E7819" s="1" t="str">
        <f>INDEX(Protocol[Mark],MATCH(C7819,Protocol[Step],0))</f>
        <v>1OctM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874010006</v>
      </c>
      <c r="H7819" s="134">
        <f>Systematic[[#This Row],[SampleVariableLabel]]+100*Systematic[[#This Row],[State]]</f>
        <v>874010106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874</v>
      </c>
      <c r="B7820" s="1">
        <f>IF(C7820=0,IF(B7819=Protocol!$V$20,1,B7819+1),B7819)</f>
        <v>1</v>
      </c>
      <c r="C7820" s="1">
        <f>IF(C7819+1=Protocol!$V$21,0,C7819+1)</f>
        <v>2</v>
      </c>
      <c r="D7820" s="1">
        <f t="shared" si="261"/>
        <v>1</v>
      </c>
      <c r="E7820" s="1" t="str">
        <f>INDEX(Protocol[Mark],MATCH(C7820,Protocol[Step],0))</f>
        <v>2D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874010001</v>
      </c>
      <c r="H7820" s="134">
        <f>Systematic[[#This Row],[SampleVariableLabel]]+100*Systematic[[#This Row],[State]]</f>
        <v>874010201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874</v>
      </c>
      <c r="B7821" s="1">
        <f>IF(C7821=0,IF(B7820=Protocol!$V$20,1,B7820+1),B7820)</f>
        <v>1</v>
      </c>
      <c r="C7821" s="1">
        <f>IF(C7820+1=Protocol!$V$21,0,C7820+1)</f>
        <v>3</v>
      </c>
      <c r="D7821" s="1">
        <f t="shared" si="261"/>
        <v>2</v>
      </c>
      <c r="E7821" s="1" t="str">
        <f>INDEX(Protocol[Mark],MATCH(C7821,Protocol[Step],0))</f>
        <v>2c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874010002</v>
      </c>
      <c r="H7821" s="134">
        <f>Systematic[[#This Row],[SampleVariableLabel]]+100*Systematic[[#This Row],[State]]</f>
        <v>874010302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874</v>
      </c>
      <c r="B7822" s="1">
        <f>IF(C7822=0,IF(B7821=Protocol!$V$20,1,B7821+1),B7821)</f>
        <v>1</v>
      </c>
      <c r="C7822" s="1">
        <f>IF(C7821+1=Protocol!$V$21,0,C7821+1)</f>
        <v>4</v>
      </c>
      <c r="D7822" s="1">
        <f t="shared" si="261"/>
        <v>3</v>
      </c>
      <c r="E7822" s="1" t="str">
        <f>INDEX(Protocol[Mark],MATCH(C7822,Protocol[Step],0))</f>
        <v>3P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874010003</v>
      </c>
      <c r="H7822" s="134">
        <f>Systematic[[#This Row],[SampleVariableLabel]]+100*Systematic[[#This Row],[State]]</f>
        <v>874010403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874</v>
      </c>
      <c r="B7823" s="1">
        <f>IF(C7823=0,IF(B7822=Protocol!$V$20,1,B7822+1),B7822)</f>
        <v>1</v>
      </c>
      <c r="C7823" s="1">
        <f>IF(C7822+1=Protocol!$V$21,0,C7822+1)</f>
        <v>5</v>
      </c>
      <c r="D7823" s="1">
        <f t="shared" si="261"/>
        <v>4</v>
      </c>
      <c r="E7823" s="1" t="str">
        <f>INDEX(Protocol[Mark],MATCH(C7823,Protocol[Step],0))</f>
        <v>4S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874010004</v>
      </c>
      <c r="H7823" s="134">
        <f>Systematic[[#This Row],[SampleVariableLabel]]+100*Systematic[[#This Row],[State]]</f>
        <v>874010504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874</v>
      </c>
      <c r="B7824" s="1">
        <f>IF(C7824=0,IF(B7823=Protocol!$V$20,1,B7823+1),B7823)</f>
        <v>1</v>
      </c>
      <c r="C7824" s="1">
        <f>IF(C7823+1=Protocol!$V$21,0,C7823+1)</f>
        <v>6</v>
      </c>
      <c r="D7824" s="1">
        <f t="shared" si="261"/>
        <v>5</v>
      </c>
      <c r="E7824" s="1" t="str">
        <f>INDEX(Protocol[Mark],MATCH(C7824,Protocol[Step],0))</f>
        <v>5U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874010005</v>
      </c>
      <c r="H7824" s="134">
        <f>Systematic[[#This Row],[SampleVariableLabel]]+100*Systematic[[#This Row],[State]]</f>
        <v>874010605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874</v>
      </c>
      <c r="B7825" s="1">
        <f>IF(C7825=0,IF(B7824=Protocol!$V$20,1,B7824+1),B7824)</f>
        <v>1</v>
      </c>
      <c r="C7825" s="1">
        <f>IF(C7824+1=Protocol!$V$21,0,C7824+1)</f>
        <v>7</v>
      </c>
      <c r="D7825" s="1">
        <f t="shared" si="261"/>
        <v>6</v>
      </c>
      <c r="E7825" s="1" t="str">
        <f>INDEX(Protocol[Mark],MATCH(C7825,Protocol[Step],0))</f>
        <v>6Rot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874010006</v>
      </c>
      <c r="H7825" s="134">
        <f>Systematic[[#This Row],[SampleVariableLabel]]+100*Systematic[[#This Row],[State]]</f>
        <v>874010706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875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1pfi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875010001</v>
      </c>
      <c r="H7826" s="134">
        <f>Systematic[[#This Row],[SampleVariableLabel]]+100*Systematic[[#This Row],[State]]</f>
        <v>875010001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875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1OctM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875010002</v>
      </c>
      <c r="H7827" s="134">
        <f>Systematic[[#This Row],[SampleVariableLabel]]+100*Systematic[[#This Row],[State]]</f>
        <v>875010102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875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2D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875010003</v>
      </c>
      <c r="H7828" s="134">
        <f>Systematic[[#This Row],[SampleVariableLabel]]+100*Systematic[[#This Row],[State]]</f>
        <v>875010203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875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2c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875010004</v>
      </c>
      <c r="H7829" s="134">
        <f>Systematic[[#This Row],[SampleVariableLabel]]+100*Systematic[[#This Row],[State]]</f>
        <v>875010304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875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3P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875010005</v>
      </c>
      <c r="H7830" s="134">
        <f>Systematic[[#This Row],[SampleVariableLabel]]+100*Systematic[[#This Row],[State]]</f>
        <v>875010405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875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4S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875010006</v>
      </c>
      <c r="H7831" s="134">
        <f>Systematic[[#This Row],[SampleVariableLabel]]+100*Systematic[[#This Row],[State]]</f>
        <v>875010506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875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5U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875010001</v>
      </c>
      <c r="H7832" s="134">
        <f>Systematic[[#This Row],[SampleVariableLabel]]+100*Systematic[[#This Row],[State]]</f>
        <v>875010601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875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6Rot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875010002</v>
      </c>
      <c r="H7833" s="134">
        <f>Systematic[[#This Row],[SampleVariableLabel]]+100*Systematic[[#This Row],[State]]</f>
        <v>875010702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876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1pfi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876010003</v>
      </c>
      <c r="H7834" s="134">
        <f>Systematic[[#This Row],[SampleVariableLabel]]+100*Systematic[[#This Row],[State]]</f>
        <v>876010003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876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1OctM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876010004</v>
      </c>
      <c r="H7835" s="134">
        <f>Systematic[[#This Row],[SampleVariableLabel]]+100*Systematic[[#This Row],[State]]</f>
        <v>876010104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876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2D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876010005</v>
      </c>
      <c r="H7836" s="134">
        <f>Systematic[[#This Row],[SampleVariableLabel]]+100*Systematic[[#This Row],[State]]</f>
        <v>876010205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876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2c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876010006</v>
      </c>
      <c r="H7837" s="134">
        <f>Systematic[[#This Row],[SampleVariableLabel]]+100*Systematic[[#This Row],[State]]</f>
        <v>876010306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876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3P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876010001</v>
      </c>
      <c r="H7838" s="134">
        <f>Systematic[[#This Row],[SampleVariableLabel]]+100*Systematic[[#This Row],[State]]</f>
        <v>876010401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876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4S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876010002</v>
      </c>
      <c r="H7839" s="134">
        <f>Systematic[[#This Row],[SampleVariableLabel]]+100*Systematic[[#This Row],[State]]</f>
        <v>876010502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876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5U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876010003</v>
      </c>
      <c r="H7840" s="134">
        <f>Systematic[[#This Row],[SampleVariableLabel]]+100*Systematic[[#This Row],[State]]</f>
        <v>876010603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876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6Rot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876010004</v>
      </c>
      <c r="H7841" s="134">
        <f>Systematic[[#This Row],[SampleVariableLabel]]+100*Systematic[[#This Row],[State]]</f>
        <v>876010704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877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1pfi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877010005</v>
      </c>
      <c r="H7842" s="134">
        <f>Systematic[[#This Row],[SampleVariableLabel]]+100*Systematic[[#This Row],[State]]</f>
        <v>877010005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877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1OctM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877010006</v>
      </c>
      <c r="H7843" s="134">
        <f>Systematic[[#This Row],[SampleVariableLabel]]+100*Systematic[[#This Row],[State]]</f>
        <v>877010106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877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2D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877010001</v>
      </c>
      <c r="H7844" s="134">
        <f>Systematic[[#This Row],[SampleVariableLabel]]+100*Systematic[[#This Row],[State]]</f>
        <v>877010201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877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2c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877010002</v>
      </c>
      <c r="H7845" s="134">
        <f>Systematic[[#This Row],[SampleVariableLabel]]+100*Systematic[[#This Row],[State]]</f>
        <v>877010302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877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3P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877010003</v>
      </c>
      <c r="H7846" s="134">
        <f>Systematic[[#This Row],[SampleVariableLabel]]+100*Systematic[[#This Row],[State]]</f>
        <v>877010403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877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4S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877010004</v>
      </c>
      <c r="H7847" s="134">
        <f>Systematic[[#This Row],[SampleVariableLabel]]+100*Systematic[[#This Row],[State]]</f>
        <v>877010504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877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5U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877010005</v>
      </c>
      <c r="H7848" s="134">
        <f>Systematic[[#This Row],[SampleVariableLabel]]+100*Systematic[[#This Row],[State]]</f>
        <v>877010605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877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6Rot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877010006</v>
      </c>
      <c r="H7849" s="134">
        <f>Systematic[[#This Row],[SampleVariableLabel]]+100*Systematic[[#This Row],[State]]</f>
        <v>877010706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878</v>
      </c>
      <c r="B7850" s="1">
        <f>IF(C7850=0,IF(B7849=Protocol!$V$20,1,B7849+1),B7849)</f>
        <v>1</v>
      </c>
      <c r="C7850" s="1">
        <f>IF(C7849+1=Protocol!$V$21,0,C7849+1)</f>
        <v>0</v>
      </c>
      <c r="D7850" s="1">
        <f t="shared" si="261"/>
        <v>1</v>
      </c>
      <c r="E7850" s="1" t="str">
        <f>INDEX(Protocol[Mark],MATCH(C7850,Protocol[Step],0))</f>
        <v>1pfi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878010001</v>
      </c>
      <c r="H7850" s="134">
        <f>Systematic[[#This Row],[SampleVariableLabel]]+100*Systematic[[#This Row],[State]]</f>
        <v>878010001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878</v>
      </c>
      <c r="B7851" s="1">
        <f>IF(C7851=0,IF(B7850=Protocol!$V$20,1,B7850+1),B7850)</f>
        <v>1</v>
      </c>
      <c r="C7851" s="1">
        <f>IF(C7850+1=Protocol!$V$21,0,C7850+1)</f>
        <v>1</v>
      </c>
      <c r="D7851" s="1">
        <f t="shared" si="261"/>
        <v>2</v>
      </c>
      <c r="E7851" s="1" t="str">
        <f>INDEX(Protocol[Mark],MATCH(C7851,Protocol[Step],0))</f>
        <v>1OctM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878010002</v>
      </c>
      <c r="H7851" s="134">
        <f>Systematic[[#This Row],[SampleVariableLabel]]+100*Systematic[[#This Row],[State]]</f>
        <v>878010102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878</v>
      </c>
      <c r="B7852" s="1">
        <f>IF(C7852=0,IF(B7851=Protocol!$V$20,1,B7851+1),B7851)</f>
        <v>1</v>
      </c>
      <c r="C7852" s="1">
        <f>IF(C7851+1=Protocol!$V$21,0,C7851+1)</f>
        <v>2</v>
      </c>
      <c r="D7852" s="1">
        <f t="shared" si="261"/>
        <v>3</v>
      </c>
      <c r="E7852" s="1" t="str">
        <f>INDEX(Protocol[Mark],MATCH(C7852,Protocol[Step],0))</f>
        <v>2D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878010003</v>
      </c>
      <c r="H7852" s="134">
        <f>Systematic[[#This Row],[SampleVariableLabel]]+100*Systematic[[#This Row],[State]]</f>
        <v>878010203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878</v>
      </c>
      <c r="B7853" s="1">
        <f>IF(C7853=0,IF(B7852=Protocol!$V$20,1,B7852+1),B7852)</f>
        <v>1</v>
      </c>
      <c r="C7853" s="1">
        <f>IF(C7852+1=Protocol!$V$21,0,C7852+1)</f>
        <v>3</v>
      </c>
      <c r="D7853" s="1">
        <f t="shared" si="261"/>
        <v>4</v>
      </c>
      <c r="E7853" s="1" t="str">
        <f>INDEX(Protocol[Mark],MATCH(C7853,Protocol[Step],0))</f>
        <v>2c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878010004</v>
      </c>
      <c r="H7853" s="134">
        <f>Systematic[[#This Row],[SampleVariableLabel]]+100*Systematic[[#This Row],[State]]</f>
        <v>878010304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878</v>
      </c>
      <c r="B7854" s="1">
        <f>IF(C7854=0,IF(B7853=Protocol!$V$20,1,B7853+1),B7853)</f>
        <v>1</v>
      </c>
      <c r="C7854" s="1">
        <f>IF(C7853+1=Protocol!$V$21,0,C7853+1)</f>
        <v>4</v>
      </c>
      <c r="D7854" s="1">
        <f t="shared" si="261"/>
        <v>5</v>
      </c>
      <c r="E7854" s="1" t="str">
        <f>INDEX(Protocol[Mark],MATCH(C7854,Protocol[Step],0))</f>
        <v>3P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878010005</v>
      </c>
      <c r="H7854" s="134">
        <f>Systematic[[#This Row],[SampleVariableLabel]]+100*Systematic[[#This Row],[State]]</f>
        <v>878010405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878</v>
      </c>
      <c r="B7855" s="1">
        <f>IF(C7855=0,IF(B7854=Protocol!$V$20,1,B7854+1),B7854)</f>
        <v>1</v>
      </c>
      <c r="C7855" s="1">
        <f>IF(C7854+1=Protocol!$V$21,0,C7854+1)</f>
        <v>5</v>
      </c>
      <c r="D7855" s="1">
        <f t="shared" si="261"/>
        <v>6</v>
      </c>
      <c r="E7855" s="1" t="str">
        <f>INDEX(Protocol[Mark],MATCH(C7855,Protocol[Step],0))</f>
        <v>4S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878010006</v>
      </c>
      <c r="H7855" s="134">
        <f>Systematic[[#This Row],[SampleVariableLabel]]+100*Systematic[[#This Row],[State]]</f>
        <v>878010506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878</v>
      </c>
      <c r="B7856" s="1">
        <f>IF(C7856=0,IF(B7855=Protocol!$V$20,1,B7855+1),B7855)</f>
        <v>1</v>
      </c>
      <c r="C7856" s="1">
        <f>IF(C7855+1=Protocol!$V$21,0,C7855+1)</f>
        <v>6</v>
      </c>
      <c r="D7856" s="1">
        <f t="shared" si="261"/>
        <v>1</v>
      </c>
      <c r="E7856" s="1" t="str">
        <f>INDEX(Protocol[Mark],MATCH(C7856,Protocol[Step],0))</f>
        <v>5U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878010001</v>
      </c>
      <c r="H7856" s="134">
        <f>Systematic[[#This Row],[SampleVariableLabel]]+100*Systematic[[#This Row],[State]]</f>
        <v>878010601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878</v>
      </c>
      <c r="B7857" s="1">
        <f>IF(C7857=0,IF(B7856=Protocol!$V$20,1,B7856+1),B7856)</f>
        <v>1</v>
      </c>
      <c r="C7857" s="1">
        <f>IF(C7856+1=Protocol!$V$21,0,C7856+1)</f>
        <v>7</v>
      </c>
      <c r="D7857" s="1">
        <f t="shared" si="261"/>
        <v>2</v>
      </c>
      <c r="E7857" s="1" t="str">
        <f>INDEX(Protocol[Mark],MATCH(C7857,Protocol[Step],0))</f>
        <v>6Rot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878010002</v>
      </c>
      <c r="H7857" s="134">
        <f>Systematic[[#This Row],[SampleVariableLabel]]+100*Systematic[[#This Row],[State]]</f>
        <v>878010702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879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1pfi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879010003</v>
      </c>
      <c r="H7858" s="134">
        <f>Systematic[[#This Row],[SampleVariableLabel]]+100*Systematic[[#This Row],[State]]</f>
        <v>879010003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879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1OctM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879010004</v>
      </c>
      <c r="H7859" s="134">
        <f>Systematic[[#This Row],[SampleVariableLabel]]+100*Systematic[[#This Row],[State]]</f>
        <v>879010104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879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2D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879010005</v>
      </c>
      <c r="H7860" s="134">
        <f>Systematic[[#This Row],[SampleVariableLabel]]+100*Systematic[[#This Row],[State]]</f>
        <v>879010205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879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2c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879010006</v>
      </c>
      <c r="H7861" s="134">
        <f>Systematic[[#This Row],[SampleVariableLabel]]+100*Systematic[[#This Row],[State]]</f>
        <v>879010306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879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3P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879010001</v>
      </c>
      <c r="H7862" s="134">
        <f>Systematic[[#This Row],[SampleVariableLabel]]+100*Systematic[[#This Row],[State]]</f>
        <v>879010401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879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4S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879010002</v>
      </c>
      <c r="H7863" s="134">
        <f>Systematic[[#This Row],[SampleVariableLabel]]+100*Systematic[[#This Row],[State]]</f>
        <v>879010502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879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5U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879010003</v>
      </c>
      <c r="H7864" s="134">
        <f>Systematic[[#This Row],[SampleVariableLabel]]+100*Systematic[[#This Row],[State]]</f>
        <v>879010603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879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6Rot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879010004</v>
      </c>
      <c r="H7865" s="134">
        <f>Systematic[[#This Row],[SampleVariableLabel]]+100*Systematic[[#This Row],[State]]</f>
        <v>879010704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880</v>
      </c>
      <c r="B7866" s="1">
        <f>IF(C7866=0,IF(B7865=Protocol!$V$20,1,B7865+1),B7865)</f>
        <v>1</v>
      </c>
      <c r="C7866" s="1">
        <f>IF(C7865+1=Protocol!$V$21,0,C7865+1)</f>
        <v>0</v>
      </c>
      <c r="D7866" s="1">
        <f t="shared" si="261"/>
        <v>5</v>
      </c>
      <c r="E7866" s="1" t="str">
        <f>INDEX(Protocol[Mark],MATCH(C7866,Protocol[Step],0))</f>
        <v>1pfi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880010005</v>
      </c>
      <c r="H7866" s="134">
        <f>Systematic[[#This Row],[SampleVariableLabel]]+100*Systematic[[#This Row],[State]]</f>
        <v>880010005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880</v>
      </c>
      <c r="B7867" s="1">
        <f>IF(C7867=0,IF(B7866=Protocol!$V$20,1,B7866+1),B7866)</f>
        <v>1</v>
      </c>
      <c r="C7867" s="1">
        <f>IF(C7866+1=Protocol!$V$21,0,C7866+1)</f>
        <v>1</v>
      </c>
      <c r="D7867" s="1">
        <f t="shared" si="261"/>
        <v>6</v>
      </c>
      <c r="E7867" s="1" t="str">
        <f>INDEX(Protocol[Mark],MATCH(C7867,Protocol[Step],0))</f>
        <v>1OctM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880010006</v>
      </c>
      <c r="H7867" s="134">
        <f>Systematic[[#This Row],[SampleVariableLabel]]+100*Systematic[[#This Row],[State]]</f>
        <v>880010106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880</v>
      </c>
      <c r="B7868" s="1">
        <f>IF(C7868=0,IF(B7867=Protocol!$V$20,1,B7867+1),B7867)</f>
        <v>1</v>
      </c>
      <c r="C7868" s="1">
        <f>IF(C7867+1=Protocol!$V$21,0,C7867+1)</f>
        <v>2</v>
      </c>
      <c r="D7868" s="1">
        <f t="shared" si="261"/>
        <v>1</v>
      </c>
      <c r="E7868" s="1" t="str">
        <f>INDEX(Protocol[Mark],MATCH(C7868,Protocol[Step],0))</f>
        <v>2D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880010001</v>
      </c>
      <c r="H7868" s="134">
        <f>Systematic[[#This Row],[SampleVariableLabel]]+100*Systematic[[#This Row],[State]]</f>
        <v>880010201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880</v>
      </c>
      <c r="B7869" s="1">
        <f>IF(C7869=0,IF(B7868=Protocol!$V$20,1,B7868+1),B7868)</f>
        <v>1</v>
      </c>
      <c r="C7869" s="1">
        <f>IF(C7868+1=Protocol!$V$21,0,C7868+1)</f>
        <v>3</v>
      </c>
      <c r="D7869" s="1">
        <f t="shared" si="261"/>
        <v>2</v>
      </c>
      <c r="E7869" s="1" t="str">
        <f>INDEX(Protocol[Mark],MATCH(C7869,Protocol[Step],0))</f>
        <v>2c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880010002</v>
      </c>
      <c r="H7869" s="134">
        <f>Systematic[[#This Row],[SampleVariableLabel]]+100*Systematic[[#This Row],[State]]</f>
        <v>880010302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880</v>
      </c>
      <c r="B7870" s="1">
        <f>IF(C7870=0,IF(B7869=Protocol!$V$20,1,B7869+1),B7869)</f>
        <v>1</v>
      </c>
      <c r="C7870" s="1">
        <f>IF(C7869+1=Protocol!$V$21,0,C7869+1)</f>
        <v>4</v>
      </c>
      <c r="D7870" s="1">
        <f t="shared" si="261"/>
        <v>3</v>
      </c>
      <c r="E7870" s="1" t="str">
        <f>INDEX(Protocol[Mark],MATCH(C7870,Protocol[Step],0))</f>
        <v>3P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880010003</v>
      </c>
      <c r="H7870" s="134">
        <f>Systematic[[#This Row],[SampleVariableLabel]]+100*Systematic[[#This Row],[State]]</f>
        <v>880010403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880</v>
      </c>
      <c r="B7871" s="1">
        <f>IF(C7871=0,IF(B7870=Protocol!$V$20,1,B7870+1),B7870)</f>
        <v>1</v>
      </c>
      <c r="C7871" s="1">
        <f>IF(C7870+1=Protocol!$V$21,0,C7870+1)</f>
        <v>5</v>
      </c>
      <c r="D7871" s="1">
        <f t="shared" si="261"/>
        <v>4</v>
      </c>
      <c r="E7871" s="1" t="str">
        <f>INDEX(Protocol[Mark],MATCH(C7871,Protocol[Step],0))</f>
        <v>4S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880010004</v>
      </c>
      <c r="H7871" s="134">
        <f>Systematic[[#This Row],[SampleVariableLabel]]+100*Systematic[[#This Row],[State]]</f>
        <v>880010504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880</v>
      </c>
      <c r="B7872" s="1">
        <f>IF(C7872=0,IF(B7871=Protocol!$V$20,1,B7871+1),B7871)</f>
        <v>1</v>
      </c>
      <c r="C7872" s="1">
        <f>IF(C7871+1=Protocol!$V$21,0,C7871+1)</f>
        <v>6</v>
      </c>
      <c r="D7872" s="1">
        <f t="shared" si="261"/>
        <v>5</v>
      </c>
      <c r="E7872" s="1" t="str">
        <f>INDEX(Protocol[Mark],MATCH(C7872,Protocol[Step],0))</f>
        <v>5U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880010005</v>
      </c>
      <c r="H7872" s="134">
        <f>Systematic[[#This Row],[SampleVariableLabel]]+100*Systematic[[#This Row],[State]]</f>
        <v>880010605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880</v>
      </c>
      <c r="B7873" s="1">
        <f>IF(C7873=0,IF(B7872=Protocol!$V$20,1,B7872+1),B7872)</f>
        <v>1</v>
      </c>
      <c r="C7873" s="1">
        <f>IF(C7872+1=Protocol!$V$21,0,C7872+1)</f>
        <v>7</v>
      </c>
      <c r="D7873" s="1">
        <f t="shared" si="261"/>
        <v>6</v>
      </c>
      <c r="E7873" s="1" t="str">
        <f>INDEX(Protocol[Mark],MATCH(C7873,Protocol[Step],0))</f>
        <v>6Rot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880010006</v>
      </c>
      <c r="H7873" s="134">
        <f>Systematic[[#This Row],[SampleVariableLabel]]+100*Systematic[[#This Row],[State]]</f>
        <v>880010706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881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1pfi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881010001</v>
      </c>
      <c r="H7874" s="134">
        <f>Systematic[[#This Row],[SampleVariableLabel]]+100*Systematic[[#This Row],[State]]</f>
        <v>881010001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881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1OctM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881010002</v>
      </c>
      <c r="H7875" s="134">
        <f>Systematic[[#This Row],[SampleVariableLabel]]+100*Systematic[[#This Row],[State]]</f>
        <v>881010102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881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881010003</v>
      </c>
      <c r="H7876" s="134">
        <f>Systematic[[#This Row],[SampleVariableLabel]]+100*Systematic[[#This Row],[State]]</f>
        <v>881010203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881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2c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881010004</v>
      </c>
      <c r="H7877" s="134">
        <f>Systematic[[#This Row],[SampleVariableLabel]]+100*Systematic[[#This Row],[State]]</f>
        <v>881010304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881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3P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881010005</v>
      </c>
      <c r="H7878" s="134">
        <f>Systematic[[#This Row],[SampleVariableLabel]]+100*Systematic[[#This Row],[State]]</f>
        <v>881010405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881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4S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881010006</v>
      </c>
      <c r="H7879" s="134">
        <f>Systematic[[#This Row],[SampleVariableLabel]]+100*Systematic[[#This Row],[State]]</f>
        <v>881010506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881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5U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881010001</v>
      </c>
      <c r="H7880" s="134">
        <f>Systematic[[#This Row],[SampleVariableLabel]]+100*Systematic[[#This Row],[State]]</f>
        <v>881010601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881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6Rot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881010002</v>
      </c>
      <c r="H7881" s="134">
        <f>Systematic[[#This Row],[SampleVariableLabel]]+100*Systematic[[#This Row],[State]]</f>
        <v>881010702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882</v>
      </c>
      <c r="B7882" s="1">
        <f>IF(C7882=0,IF(B7881=Protocol!$V$20,1,B7881+1),B7881)</f>
        <v>1</v>
      </c>
      <c r="C7882" s="1">
        <f>IF(C7881+1=Protocol!$V$21,0,C7881+1)</f>
        <v>0</v>
      </c>
      <c r="D7882" s="1">
        <f t="shared" si="263"/>
        <v>3</v>
      </c>
      <c r="E7882" s="1" t="str">
        <f>INDEX(Protocol[Mark],MATCH(C7882,Protocol[Step],0))</f>
        <v>1pfi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882010003</v>
      </c>
      <c r="H7882" s="134">
        <f>Systematic[[#This Row],[SampleVariableLabel]]+100*Systematic[[#This Row],[State]]</f>
        <v>882010003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882</v>
      </c>
      <c r="B7883" s="1">
        <f>IF(C7883=0,IF(B7882=Protocol!$V$20,1,B7882+1),B7882)</f>
        <v>1</v>
      </c>
      <c r="C7883" s="1">
        <f>IF(C7882+1=Protocol!$V$21,0,C7882+1)</f>
        <v>1</v>
      </c>
      <c r="D7883" s="1">
        <f t="shared" si="263"/>
        <v>4</v>
      </c>
      <c r="E7883" s="1" t="str">
        <f>INDEX(Protocol[Mark],MATCH(C7883,Protocol[Step],0))</f>
        <v>1OctM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882010004</v>
      </c>
      <c r="H7883" s="134">
        <f>Systematic[[#This Row],[SampleVariableLabel]]+100*Systematic[[#This Row],[State]]</f>
        <v>882010104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882</v>
      </c>
      <c r="B7884" s="1">
        <f>IF(C7884=0,IF(B7883=Protocol!$V$20,1,B7883+1),B7883)</f>
        <v>1</v>
      </c>
      <c r="C7884" s="1">
        <f>IF(C7883+1=Protocol!$V$21,0,C7883+1)</f>
        <v>2</v>
      </c>
      <c r="D7884" s="1">
        <f t="shared" si="263"/>
        <v>5</v>
      </c>
      <c r="E7884" s="1" t="str">
        <f>INDEX(Protocol[Mark],MATCH(C7884,Protocol[Step],0))</f>
        <v>2D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882010005</v>
      </c>
      <c r="H7884" s="134">
        <f>Systematic[[#This Row],[SampleVariableLabel]]+100*Systematic[[#This Row],[State]]</f>
        <v>882010205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882</v>
      </c>
      <c r="B7885" s="1">
        <f>IF(C7885=0,IF(B7884=Protocol!$V$20,1,B7884+1),B7884)</f>
        <v>1</v>
      </c>
      <c r="C7885" s="1">
        <f>IF(C7884+1=Protocol!$V$21,0,C7884+1)</f>
        <v>3</v>
      </c>
      <c r="D7885" s="1">
        <f t="shared" si="263"/>
        <v>6</v>
      </c>
      <c r="E7885" s="1" t="str">
        <f>INDEX(Protocol[Mark],MATCH(C7885,Protocol[Step],0))</f>
        <v>2c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882010006</v>
      </c>
      <c r="H7885" s="134">
        <f>Systematic[[#This Row],[SampleVariableLabel]]+100*Systematic[[#This Row],[State]]</f>
        <v>882010306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882</v>
      </c>
      <c r="B7886" s="1">
        <f>IF(C7886=0,IF(B7885=Protocol!$V$20,1,B7885+1),B7885)</f>
        <v>1</v>
      </c>
      <c r="C7886" s="1">
        <f>IF(C7885+1=Protocol!$V$21,0,C7885+1)</f>
        <v>4</v>
      </c>
      <c r="D7886" s="1">
        <f t="shared" si="263"/>
        <v>1</v>
      </c>
      <c r="E7886" s="1" t="str">
        <f>INDEX(Protocol[Mark],MATCH(C7886,Protocol[Step],0))</f>
        <v>3P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882010001</v>
      </c>
      <c r="H7886" s="134">
        <f>Systematic[[#This Row],[SampleVariableLabel]]+100*Systematic[[#This Row],[State]]</f>
        <v>882010401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882</v>
      </c>
      <c r="B7887" s="1">
        <f>IF(C7887=0,IF(B7886=Protocol!$V$20,1,B7886+1),B7886)</f>
        <v>1</v>
      </c>
      <c r="C7887" s="1">
        <f>IF(C7886+1=Protocol!$V$21,0,C7886+1)</f>
        <v>5</v>
      </c>
      <c r="D7887" s="1">
        <f t="shared" si="263"/>
        <v>2</v>
      </c>
      <c r="E7887" s="1" t="str">
        <f>INDEX(Protocol[Mark],MATCH(C7887,Protocol[Step],0))</f>
        <v>4S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882010002</v>
      </c>
      <c r="H7887" s="134">
        <f>Systematic[[#This Row],[SampleVariableLabel]]+100*Systematic[[#This Row],[State]]</f>
        <v>882010502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882</v>
      </c>
      <c r="B7888" s="1">
        <f>IF(C7888=0,IF(B7887=Protocol!$V$20,1,B7887+1),B7887)</f>
        <v>1</v>
      </c>
      <c r="C7888" s="1">
        <f>IF(C7887+1=Protocol!$V$21,0,C7887+1)</f>
        <v>6</v>
      </c>
      <c r="D7888" s="1">
        <f t="shared" si="263"/>
        <v>3</v>
      </c>
      <c r="E7888" s="1" t="str">
        <f>INDEX(Protocol[Mark],MATCH(C7888,Protocol[Step],0))</f>
        <v>5U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882010003</v>
      </c>
      <c r="H7888" s="134">
        <f>Systematic[[#This Row],[SampleVariableLabel]]+100*Systematic[[#This Row],[State]]</f>
        <v>882010603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882</v>
      </c>
      <c r="B7889" s="1">
        <f>IF(C7889=0,IF(B7888=Protocol!$V$20,1,B7888+1),B7888)</f>
        <v>1</v>
      </c>
      <c r="C7889" s="1">
        <f>IF(C7888+1=Protocol!$V$21,0,C7888+1)</f>
        <v>7</v>
      </c>
      <c r="D7889" s="1">
        <f t="shared" si="263"/>
        <v>4</v>
      </c>
      <c r="E7889" s="1" t="str">
        <f>INDEX(Protocol[Mark],MATCH(C7889,Protocol[Step],0))</f>
        <v>6Rot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882010004</v>
      </c>
      <c r="H7889" s="134">
        <f>Systematic[[#This Row],[SampleVariableLabel]]+100*Systematic[[#This Row],[State]]</f>
        <v>882010704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883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1pfi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883010005</v>
      </c>
      <c r="H7890" s="134">
        <f>Systematic[[#This Row],[SampleVariableLabel]]+100*Systematic[[#This Row],[State]]</f>
        <v>883010005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883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1OctM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883010006</v>
      </c>
      <c r="H7891" s="134">
        <f>Systematic[[#This Row],[SampleVariableLabel]]+100*Systematic[[#This Row],[State]]</f>
        <v>883010106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883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2D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883010001</v>
      </c>
      <c r="H7892" s="134">
        <f>Systematic[[#This Row],[SampleVariableLabel]]+100*Systematic[[#This Row],[State]]</f>
        <v>883010201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883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2c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883010002</v>
      </c>
      <c r="H7893" s="134">
        <f>Systematic[[#This Row],[SampleVariableLabel]]+100*Systematic[[#This Row],[State]]</f>
        <v>883010302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883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3P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883010003</v>
      </c>
      <c r="H7894" s="134">
        <f>Systematic[[#This Row],[SampleVariableLabel]]+100*Systematic[[#This Row],[State]]</f>
        <v>883010403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883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4S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883010004</v>
      </c>
      <c r="H7895" s="134">
        <f>Systematic[[#This Row],[SampleVariableLabel]]+100*Systematic[[#This Row],[State]]</f>
        <v>883010504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883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5U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883010005</v>
      </c>
      <c r="H7896" s="134">
        <f>Systematic[[#This Row],[SampleVariableLabel]]+100*Systematic[[#This Row],[State]]</f>
        <v>883010605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883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6Rot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883010006</v>
      </c>
      <c r="H7897" s="134">
        <f>Systematic[[#This Row],[SampleVariableLabel]]+100*Systematic[[#This Row],[State]]</f>
        <v>883010706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884</v>
      </c>
      <c r="B7898" s="1">
        <f>IF(C7898=0,IF(B7897=Protocol!$V$20,1,B7897+1),B7897)</f>
        <v>1</v>
      </c>
      <c r="C7898" s="1">
        <f>IF(C7897+1=Protocol!$V$21,0,C7897+1)</f>
        <v>0</v>
      </c>
      <c r="D7898" s="1">
        <f t="shared" si="263"/>
        <v>1</v>
      </c>
      <c r="E7898" s="1" t="str">
        <f>INDEX(Protocol[Mark],MATCH(C7898,Protocol[Step],0))</f>
        <v>1pfi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884010001</v>
      </c>
      <c r="H7898" s="134">
        <f>Systematic[[#This Row],[SampleVariableLabel]]+100*Systematic[[#This Row],[State]]</f>
        <v>884010001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884</v>
      </c>
      <c r="B7899" s="1">
        <f>IF(C7899=0,IF(B7898=Protocol!$V$20,1,B7898+1),B7898)</f>
        <v>1</v>
      </c>
      <c r="C7899" s="1">
        <f>IF(C7898+1=Protocol!$V$21,0,C7898+1)</f>
        <v>1</v>
      </c>
      <c r="D7899" s="1">
        <f t="shared" si="263"/>
        <v>2</v>
      </c>
      <c r="E7899" s="1" t="str">
        <f>INDEX(Protocol[Mark],MATCH(C7899,Protocol[Step],0))</f>
        <v>1OctM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884010002</v>
      </c>
      <c r="H7899" s="134">
        <f>Systematic[[#This Row],[SampleVariableLabel]]+100*Systematic[[#This Row],[State]]</f>
        <v>884010102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884</v>
      </c>
      <c r="B7900" s="1">
        <f>IF(C7900=0,IF(B7899=Protocol!$V$20,1,B7899+1),B7899)</f>
        <v>1</v>
      </c>
      <c r="C7900" s="1">
        <f>IF(C7899+1=Protocol!$V$21,0,C7899+1)</f>
        <v>2</v>
      </c>
      <c r="D7900" s="1">
        <f t="shared" si="263"/>
        <v>3</v>
      </c>
      <c r="E7900" s="1" t="str">
        <f>INDEX(Protocol[Mark],MATCH(C7900,Protocol[Step],0))</f>
        <v>2D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884010003</v>
      </c>
      <c r="H7900" s="134">
        <f>Systematic[[#This Row],[SampleVariableLabel]]+100*Systematic[[#This Row],[State]]</f>
        <v>884010203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884</v>
      </c>
      <c r="B7901" s="1">
        <f>IF(C7901=0,IF(B7900=Protocol!$V$20,1,B7900+1),B7900)</f>
        <v>1</v>
      </c>
      <c r="C7901" s="1">
        <f>IF(C7900+1=Protocol!$V$21,0,C7900+1)</f>
        <v>3</v>
      </c>
      <c r="D7901" s="1">
        <f t="shared" si="263"/>
        <v>4</v>
      </c>
      <c r="E7901" s="1" t="str">
        <f>INDEX(Protocol[Mark],MATCH(C7901,Protocol[Step],0))</f>
        <v>2c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884010004</v>
      </c>
      <c r="H7901" s="134">
        <f>Systematic[[#This Row],[SampleVariableLabel]]+100*Systematic[[#This Row],[State]]</f>
        <v>884010304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884</v>
      </c>
      <c r="B7902" s="1">
        <f>IF(C7902=0,IF(B7901=Protocol!$V$20,1,B7901+1),B7901)</f>
        <v>1</v>
      </c>
      <c r="C7902" s="1">
        <f>IF(C7901+1=Protocol!$V$21,0,C7901+1)</f>
        <v>4</v>
      </c>
      <c r="D7902" s="1">
        <f t="shared" si="263"/>
        <v>5</v>
      </c>
      <c r="E7902" s="1" t="str">
        <f>INDEX(Protocol[Mark],MATCH(C7902,Protocol[Step],0))</f>
        <v>3P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884010005</v>
      </c>
      <c r="H7902" s="134">
        <f>Systematic[[#This Row],[SampleVariableLabel]]+100*Systematic[[#This Row],[State]]</f>
        <v>884010405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884</v>
      </c>
      <c r="B7903" s="1">
        <f>IF(C7903=0,IF(B7902=Protocol!$V$20,1,B7902+1),B7902)</f>
        <v>1</v>
      </c>
      <c r="C7903" s="1">
        <f>IF(C7902+1=Protocol!$V$21,0,C7902+1)</f>
        <v>5</v>
      </c>
      <c r="D7903" s="1">
        <f t="shared" si="263"/>
        <v>6</v>
      </c>
      <c r="E7903" s="1" t="str">
        <f>INDEX(Protocol[Mark],MATCH(C7903,Protocol[Step],0))</f>
        <v>4S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884010006</v>
      </c>
      <c r="H7903" s="134">
        <f>Systematic[[#This Row],[SampleVariableLabel]]+100*Systematic[[#This Row],[State]]</f>
        <v>884010506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884</v>
      </c>
      <c r="B7904" s="1">
        <f>IF(C7904=0,IF(B7903=Protocol!$V$20,1,B7903+1),B7903)</f>
        <v>1</v>
      </c>
      <c r="C7904" s="1">
        <f>IF(C7903+1=Protocol!$V$21,0,C7903+1)</f>
        <v>6</v>
      </c>
      <c r="D7904" s="1">
        <f t="shared" si="263"/>
        <v>1</v>
      </c>
      <c r="E7904" s="1" t="str">
        <f>INDEX(Protocol[Mark],MATCH(C7904,Protocol[Step],0))</f>
        <v>5U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884010001</v>
      </c>
      <c r="H7904" s="134">
        <f>Systematic[[#This Row],[SampleVariableLabel]]+100*Systematic[[#This Row],[State]]</f>
        <v>884010601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884</v>
      </c>
      <c r="B7905" s="1">
        <f>IF(C7905=0,IF(B7904=Protocol!$V$20,1,B7904+1),B7904)</f>
        <v>1</v>
      </c>
      <c r="C7905" s="1">
        <f>IF(C7904+1=Protocol!$V$21,0,C7904+1)</f>
        <v>7</v>
      </c>
      <c r="D7905" s="1">
        <f t="shared" si="263"/>
        <v>2</v>
      </c>
      <c r="E7905" s="1" t="str">
        <f>INDEX(Protocol[Mark],MATCH(C7905,Protocol[Step],0))</f>
        <v>6Rot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884010002</v>
      </c>
      <c r="H7905" s="134">
        <f>Systematic[[#This Row],[SampleVariableLabel]]+100*Systematic[[#This Row],[State]]</f>
        <v>884010702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885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1pfi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885010003</v>
      </c>
      <c r="H7906" s="134">
        <f>Systematic[[#This Row],[SampleVariableLabel]]+100*Systematic[[#This Row],[State]]</f>
        <v>885010003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885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1OctM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885010004</v>
      </c>
      <c r="H7907" s="134">
        <f>Systematic[[#This Row],[SampleVariableLabel]]+100*Systematic[[#This Row],[State]]</f>
        <v>885010104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885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885010005</v>
      </c>
      <c r="H7908" s="134">
        <f>Systematic[[#This Row],[SampleVariableLabel]]+100*Systematic[[#This Row],[State]]</f>
        <v>885010205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885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885010006</v>
      </c>
      <c r="H7909" s="134">
        <f>Systematic[[#This Row],[SampleVariableLabel]]+100*Systematic[[#This Row],[State]]</f>
        <v>885010306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885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3P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885010001</v>
      </c>
      <c r="H7910" s="134">
        <f>Systematic[[#This Row],[SampleVariableLabel]]+100*Systematic[[#This Row],[State]]</f>
        <v>885010401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885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885010002</v>
      </c>
      <c r="H7911" s="134">
        <f>Systematic[[#This Row],[SampleVariableLabel]]+100*Systematic[[#This Row],[State]]</f>
        <v>885010502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885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5U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885010003</v>
      </c>
      <c r="H7912" s="134">
        <f>Systematic[[#This Row],[SampleVariableLabel]]+100*Systematic[[#This Row],[State]]</f>
        <v>885010603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885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885010004</v>
      </c>
      <c r="H7913" s="134">
        <f>Systematic[[#This Row],[SampleVariableLabel]]+100*Systematic[[#This Row],[State]]</f>
        <v>885010704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886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1pfi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886010005</v>
      </c>
      <c r="H7914" s="134">
        <f>Systematic[[#This Row],[SampleVariableLabel]]+100*Systematic[[#This Row],[State]]</f>
        <v>886010005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886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1OctM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886010006</v>
      </c>
      <c r="H7915" s="134">
        <f>Systematic[[#This Row],[SampleVariableLabel]]+100*Systematic[[#This Row],[State]]</f>
        <v>886010106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886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2D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886010001</v>
      </c>
      <c r="H7916" s="134">
        <f>Systematic[[#This Row],[SampleVariableLabel]]+100*Systematic[[#This Row],[State]]</f>
        <v>886010201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886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2c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886010002</v>
      </c>
      <c r="H7917" s="134">
        <f>Systematic[[#This Row],[SampleVariableLabel]]+100*Systematic[[#This Row],[State]]</f>
        <v>886010302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886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3P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886010003</v>
      </c>
      <c r="H7918" s="134">
        <f>Systematic[[#This Row],[SampleVariableLabel]]+100*Systematic[[#This Row],[State]]</f>
        <v>886010403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886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4S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886010004</v>
      </c>
      <c r="H7919" s="134">
        <f>Systematic[[#This Row],[SampleVariableLabel]]+100*Systematic[[#This Row],[State]]</f>
        <v>886010504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886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5U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886010005</v>
      </c>
      <c r="H7920" s="134">
        <f>Systematic[[#This Row],[SampleVariableLabel]]+100*Systematic[[#This Row],[State]]</f>
        <v>886010605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886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6Rot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886010006</v>
      </c>
      <c r="H7921" s="134">
        <f>Systematic[[#This Row],[SampleVariableLabel]]+100*Systematic[[#This Row],[State]]</f>
        <v>886010706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887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1pfi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887010001</v>
      </c>
      <c r="H7922" s="134">
        <f>Systematic[[#This Row],[SampleVariableLabel]]+100*Systematic[[#This Row],[State]]</f>
        <v>887010001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887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1OctM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887010002</v>
      </c>
      <c r="H7923" s="134">
        <f>Systematic[[#This Row],[SampleVariableLabel]]+100*Systematic[[#This Row],[State]]</f>
        <v>887010102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887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2D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887010003</v>
      </c>
      <c r="H7924" s="134">
        <f>Systematic[[#This Row],[SampleVariableLabel]]+100*Systematic[[#This Row],[State]]</f>
        <v>887010203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887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2c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887010004</v>
      </c>
      <c r="H7925" s="134">
        <f>Systematic[[#This Row],[SampleVariableLabel]]+100*Systematic[[#This Row],[State]]</f>
        <v>887010304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887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3P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887010005</v>
      </c>
      <c r="H7926" s="134">
        <f>Systematic[[#This Row],[SampleVariableLabel]]+100*Systematic[[#This Row],[State]]</f>
        <v>887010405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887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4S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887010006</v>
      </c>
      <c r="H7927" s="134">
        <f>Systematic[[#This Row],[SampleVariableLabel]]+100*Systematic[[#This Row],[State]]</f>
        <v>887010506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887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5U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887010001</v>
      </c>
      <c r="H7928" s="134">
        <f>Systematic[[#This Row],[SampleVariableLabel]]+100*Systematic[[#This Row],[State]]</f>
        <v>887010601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887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6Rot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887010002</v>
      </c>
      <c r="H7929" s="134">
        <f>Systematic[[#This Row],[SampleVariableLabel]]+100*Systematic[[#This Row],[State]]</f>
        <v>887010702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888</v>
      </c>
      <c r="B7930" s="1">
        <f>IF(C7930=0,IF(B7929=Protocol!$V$20,1,B7929+1),B7929)</f>
        <v>1</v>
      </c>
      <c r="C7930" s="1">
        <f>IF(C7929+1=Protocol!$V$21,0,C7929+1)</f>
        <v>0</v>
      </c>
      <c r="D7930" s="1">
        <f t="shared" si="263"/>
        <v>3</v>
      </c>
      <c r="E7930" s="1" t="str">
        <f>INDEX(Protocol[Mark],MATCH(C7930,Protocol[Step],0))</f>
        <v>1pfi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888010003</v>
      </c>
      <c r="H7930" s="134">
        <f>Systematic[[#This Row],[SampleVariableLabel]]+100*Systematic[[#This Row],[State]]</f>
        <v>888010003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888</v>
      </c>
      <c r="B7931" s="1">
        <f>IF(C7931=0,IF(B7930=Protocol!$V$20,1,B7930+1),B7930)</f>
        <v>1</v>
      </c>
      <c r="C7931" s="1">
        <f>IF(C7930+1=Protocol!$V$21,0,C7930+1)</f>
        <v>1</v>
      </c>
      <c r="D7931" s="1">
        <f t="shared" si="263"/>
        <v>4</v>
      </c>
      <c r="E7931" s="1" t="str">
        <f>INDEX(Protocol[Mark],MATCH(C7931,Protocol[Step],0))</f>
        <v>1OctM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888010004</v>
      </c>
      <c r="H7931" s="134">
        <f>Systematic[[#This Row],[SampleVariableLabel]]+100*Systematic[[#This Row],[State]]</f>
        <v>888010104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888</v>
      </c>
      <c r="B7932" s="1">
        <f>IF(C7932=0,IF(B7931=Protocol!$V$20,1,B7931+1),B7931)</f>
        <v>1</v>
      </c>
      <c r="C7932" s="1">
        <f>IF(C7931+1=Protocol!$V$21,0,C7931+1)</f>
        <v>2</v>
      </c>
      <c r="D7932" s="1">
        <f t="shared" si="263"/>
        <v>5</v>
      </c>
      <c r="E7932" s="1" t="str">
        <f>INDEX(Protocol[Mark],MATCH(C7932,Protocol[Step],0))</f>
        <v>2D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888010005</v>
      </c>
      <c r="H7932" s="134">
        <f>Systematic[[#This Row],[SampleVariableLabel]]+100*Systematic[[#This Row],[State]]</f>
        <v>888010205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888</v>
      </c>
      <c r="B7933" s="1">
        <f>IF(C7933=0,IF(B7932=Protocol!$V$20,1,B7932+1),B7932)</f>
        <v>1</v>
      </c>
      <c r="C7933" s="1">
        <f>IF(C7932+1=Protocol!$V$21,0,C7932+1)</f>
        <v>3</v>
      </c>
      <c r="D7933" s="1">
        <f t="shared" si="263"/>
        <v>6</v>
      </c>
      <c r="E7933" s="1" t="str">
        <f>INDEX(Protocol[Mark],MATCH(C7933,Protocol[Step],0))</f>
        <v>2c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888010006</v>
      </c>
      <c r="H7933" s="134">
        <f>Systematic[[#This Row],[SampleVariableLabel]]+100*Systematic[[#This Row],[State]]</f>
        <v>888010306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888</v>
      </c>
      <c r="B7934" s="1">
        <f>IF(C7934=0,IF(B7933=Protocol!$V$20,1,B7933+1),B7933)</f>
        <v>1</v>
      </c>
      <c r="C7934" s="1">
        <f>IF(C7933+1=Protocol!$V$21,0,C7933+1)</f>
        <v>4</v>
      </c>
      <c r="D7934" s="1">
        <f t="shared" si="263"/>
        <v>1</v>
      </c>
      <c r="E7934" s="1" t="str">
        <f>INDEX(Protocol[Mark],MATCH(C7934,Protocol[Step],0))</f>
        <v>3P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888010001</v>
      </c>
      <c r="H7934" s="134">
        <f>Systematic[[#This Row],[SampleVariableLabel]]+100*Systematic[[#This Row],[State]]</f>
        <v>888010401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888</v>
      </c>
      <c r="B7935" s="1">
        <f>IF(C7935=0,IF(B7934=Protocol!$V$20,1,B7934+1),B7934)</f>
        <v>1</v>
      </c>
      <c r="C7935" s="1">
        <f>IF(C7934+1=Protocol!$V$21,0,C7934+1)</f>
        <v>5</v>
      </c>
      <c r="D7935" s="1">
        <f t="shared" si="263"/>
        <v>2</v>
      </c>
      <c r="E7935" s="1" t="str">
        <f>INDEX(Protocol[Mark],MATCH(C7935,Protocol[Step],0))</f>
        <v>4S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888010002</v>
      </c>
      <c r="H7935" s="134">
        <f>Systematic[[#This Row],[SampleVariableLabel]]+100*Systematic[[#This Row],[State]]</f>
        <v>888010502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888</v>
      </c>
      <c r="B7936" s="1">
        <f>IF(C7936=0,IF(B7935=Protocol!$V$20,1,B7935+1),B7935)</f>
        <v>1</v>
      </c>
      <c r="C7936" s="1">
        <f>IF(C7935+1=Protocol!$V$21,0,C7935+1)</f>
        <v>6</v>
      </c>
      <c r="D7936" s="1">
        <f t="shared" si="263"/>
        <v>3</v>
      </c>
      <c r="E7936" s="1" t="str">
        <f>INDEX(Protocol[Mark],MATCH(C7936,Protocol[Step],0))</f>
        <v>5U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888010003</v>
      </c>
      <c r="H7936" s="134">
        <f>Systematic[[#This Row],[SampleVariableLabel]]+100*Systematic[[#This Row],[State]]</f>
        <v>888010603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888</v>
      </c>
      <c r="B7937" s="1">
        <f>IF(C7937=0,IF(B7936=Protocol!$V$20,1,B7936+1),B7936)</f>
        <v>1</v>
      </c>
      <c r="C7937" s="1">
        <f>IF(C7936+1=Protocol!$V$21,0,C7936+1)</f>
        <v>7</v>
      </c>
      <c r="D7937" s="1">
        <f t="shared" si="263"/>
        <v>4</v>
      </c>
      <c r="E7937" s="1" t="str">
        <f>INDEX(Protocol[Mark],MATCH(C7937,Protocol[Step],0))</f>
        <v>6Rot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888010004</v>
      </c>
      <c r="H7937" s="134">
        <f>Systematic[[#This Row],[SampleVariableLabel]]+100*Systematic[[#This Row],[State]]</f>
        <v>888010704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889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1pfi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889010005</v>
      </c>
      <c r="H7938" s="134">
        <f>Systematic[[#This Row],[SampleVariableLabel]]+100*Systematic[[#This Row],[State]]</f>
        <v>889010005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889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1OctM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889010006</v>
      </c>
      <c r="H7939" s="134">
        <f>Systematic[[#This Row],[SampleVariableLabel]]+100*Systematic[[#This Row],[State]]</f>
        <v>889010106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889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2D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889010001</v>
      </c>
      <c r="H7940" s="134">
        <f>Systematic[[#This Row],[SampleVariableLabel]]+100*Systematic[[#This Row],[State]]</f>
        <v>889010201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889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2c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889010002</v>
      </c>
      <c r="H7941" s="134">
        <f>Systematic[[#This Row],[SampleVariableLabel]]+100*Systematic[[#This Row],[State]]</f>
        <v>889010302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889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3P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889010003</v>
      </c>
      <c r="H7942" s="134">
        <f>Systematic[[#This Row],[SampleVariableLabel]]+100*Systematic[[#This Row],[State]]</f>
        <v>889010403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889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4S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889010004</v>
      </c>
      <c r="H7943" s="134">
        <f>Systematic[[#This Row],[SampleVariableLabel]]+100*Systematic[[#This Row],[State]]</f>
        <v>889010504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889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5U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889010005</v>
      </c>
      <c r="H7944" s="134">
        <f>Systematic[[#This Row],[SampleVariableLabel]]+100*Systematic[[#This Row],[State]]</f>
        <v>889010605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889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6Rot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889010006</v>
      </c>
      <c r="H7945" s="134">
        <f>Systematic[[#This Row],[SampleVariableLabel]]+100*Systematic[[#This Row],[State]]</f>
        <v>889010706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890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1pfi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890010001</v>
      </c>
      <c r="H7946" s="134">
        <f>Systematic[[#This Row],[SampleVariableLabel]]+100*Systematic[[#This Row],[State]]</f>
        <v>890010001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890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1OctM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890010002</v>
      </c>
      <c r="H7947" s="134">
        <f>Systematic[[#This Row],[SampleVariableLabel]]+100*Systematic[[#This Row],[State]]</f>
        <v>890010102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890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2D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890010003</v>
      </c>
      <c r="H7948" s="134">
        <f>Systematic[[#This Row],[SampleVariableLabel]]+100*Systematic[[#This Row],[State]]</f>
        <v>890010203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890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2c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890010004</v>
      </c>
      <c r="H7949" s="134">
        <f>Systematic[[#This Row],[SampleVariableLabel]]+100*Systematic[[#This Row],[State]]</f>
        <v>890010304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890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3P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890010005</v>
      </c>
      <c r="H7950" s="134">
        <f>Systematic[[#This Row],[SampleVariableLabel]]+100*Systematic[[#This Row],[State]]</f>
        <v>890010405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890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4S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890010006</v>
      </c>
      <c r="H7951" s="134">
        <f>Systematic[[#This Row],[SampleVariableLabel]]+100*Systematic[[#This Row],[State]]</f>
        <v>890010506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890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5U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890010001</v>
      </c>
      <c r="H7952" s="134">
        <f>Systematic[[#This Row],[SampleVariableLabel]]+100*Systematic[[#This Row],[State]]</f>
        <v>890010601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890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6Rot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890010002</v>
      </c>
      <c r="H7953" s="134">
        <f>Systematic[[#This Row],[SampleVariableLabel]]+100*Systematic[[#This Row],[State]]</f>
        <v>890010702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891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1pfi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891010003</v>
      </c>
      <c r="H7954" s="134">
        <f>Systematic[[#This Row],[SampleVariableLabel]]+100*Systematic[[#This Row],[State]]</f>
        <v>891010003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891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1OctM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891010004</v>
      </c>
      <c r="H7955" s="134">
        <f>Systematic[[#This Row],[SampleVariableLabel]]+100*Systematic[[#This Row],[State]]</f>
        <v>891010104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891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2D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891010005</v>
      </c>
      <c r="H7956" s="134">
        <f>Systematic[[#This Row],[SampleVariableLabel]]+100*Systematic[[#This Row],[State]]</f>
        <v>891010205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891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2c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891010006</v>
      </c>
      <c r="H7957" s="134">
        <f>Systematic[[#This Row],[SampleVariableLabel]]+100*Systematic[[#This Row],[State]]</f>
        <v>891010306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891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3P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891010001</v>
      </c>
      <c r="H7958" s="134">
        <f>Systematic[[#This Row],[SampleVariableLabel]]+100*Systematic[[#This Row],[State]]</f>
        <v>891010401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891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4S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891010002</v>
      </c>
      <c r="H7959" s="134">
        <f>Systematic[[#This Row],[SampleVariableLabel]]+100*Systematic[[#This Row],[State]]</f>
        <v>891010502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891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5U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891010003</v>
      </c>
      <c r="H7960" s="134">
        <f>Systematic[[#This Row],[SampleVariableLabel]]+100*Systematic[[#This Row],[State]]</f>
        <v>891010603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891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6Rot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891010004</v>
      </c>
      <c r="H7961" s="134">
        <f>Systematic[[#This Row],[SampleVariableLabel]]+100*Systematic[[#This Row],[State]]</f>
        <v>891010704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892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1pfi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892010005</v>
      </c>
      <c r="H7962" s="134">
        <f>Systematic[[#This Row],[SampleVariableLabel]]+100*Systematic[[#This Row],[State]]</f>
        <v>892010005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892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1OctM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892010006</v>
      </c>
      <c r="H7963" s="134">
        <f>Systematic[[#This Row],[SampleVariableLabel]]+100*Systematic[[#This Row],[State]]</f>
        <v>892010106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892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2D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892010001</v>
      </c>
      <c r="H7964" s="134">
        <f>Systematic[[#This Row],[SampleVariableLabel]]+100*Systematic[[#This Row],[State]]</f>
        <v>892010201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892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2c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892010002</v>
      </c>
      <c r="H7965" s="134">
        <f>Systematic[[#This Row],[SampleVariableLabel]]+100*Systematic[[#This Row],[State]]</f>
        <v>892010302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892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3P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892010003</v>
      </c>
      <c r="H7966" s="134">
        <f>Systematic[[#This Row],[SampleVariableLabel]]+100*Systematic[[#This Row],[State]]</f>
        <v>892010403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892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4S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892010004</v>
      </c>
      <c r="H7967" s="134">
        <f>Systematic[[#This Row],[SampleVariableLabel]]+100*Systematic[[#This Row],[State]]</f>
        <v>892010504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892</v>
      </c>
      <c r="B7968" s="1">
        <f>IF(C7968=0,IF(B7967=Protocol!$V$20,1,B7967+1),B7967)</f>
        <v>1</v>
      </c>
      <c r="C7968" s="1">
        <f>IF(C7967+1=Protocol!$V$21,0,C7967+1)</f>
        <v>6</v>
      </c>
      <c r="D7968" s="1">
        <f t="shared" si="265"/>
        <v>5</v>
      </c>
      <c r="E7968" s="1" t="str">
        <f>INDEX(Protocol[Mark],MATCH(C7968,Protocol[Step],0))</f>
        <v>5U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892010005</v>
      </c>
      <c r="H7968" s="134">
        <f>Systematic[[#This Row],[SampleVariableLabel]]+100*Systematic[[#This Row],[State]]</f>
        <v>892010605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892</v>
      </c>
      <c r="B7969" s="1">
        <f>IF(C7969=0,IF(B7968=Protocol!$V$20,1,B7968+1),B7968)</f>
        <v>1</v>
      </c>
      <c r="C7969" s="1">
        <f>IF(C7968+1=Protocol!$V$21,0,C7968+1)</f>
        <v>7</v>
      </c>
      <c r="D7969" s="1">
        <f t="shared" si="265"/>
        <v>6</v>
      </c>
      <c r="E7969" s="1" t="str">
        <f>INDEX(Protocol[Mark],MATCH(C7969,Protocol[Step],0))</f>
        <v>6Rot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892010006</v>
      </c>
      <c r="H7969" s="134">
        <f>Systematic[[#This Row],[SampleVariableLabel]]+100*Systematic[[#This Row],[State]]</f>
        <v>892010706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893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1pfi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893010001</v>
      </c>
      <c r="H7970" s="134">
        <f>Systematic[[#This Row],[SampleVariableLabel]]+100*Systematic[[#This Row],[State]]</f>
        <v>893010001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893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1OctM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893010002</v>
      </c>
      <c r="H7971" s="134">
        <f>Systematic[[#This Row],[SampleVariableLabel]]+100*Systematic[[#This Row],[State]]</f>
        <v>893010102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893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2D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893010003</v>
      </c>
      <c r="H7972" s="134">
        <f>Systematic[[#This Row],[SampleVariableLabel]]+100*Systematic[[#This Row],[State]]</f>
        <v>893010203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893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2c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893010004</v>
      </c>
      <c r="H7973" s="134">
        <f>Systematic[[#This Row],[SampleVariableLabel]]+100*Systematic[[#This Row],[State]]</f>
        <v>893010304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893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3P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893010005</v>
      </c>
      <c r="H7974" s="134">
        <f>Systematic[[#This Row],[SampleVariableLabel]]+100*Systematic[[#This Row],[State]]</f>
        <v>893010405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893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4S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893010006</v>
      </c>
      <c r="H7975" s="134">
        <f>Systematic[[#This Row],[SampleVariableLabel]]+100*Systematic[[#This Row],[State]]</f>
        <v>893010506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893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5U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893010001</v>
      </c>
      <c r="H7976" s="134">
        <f>Systematic[[#This Row],[SampleVariableLabel]]+100*Systematic[[#This Row],[State]]</f>
        <v>893010601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893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6Rot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893010002</v>
      </c>
      <c r="H7977" s="134">
        <f>Systematic[[#This Row],[SampleVariableLabel]]+100*Systematic[[#This Row],[State]]</f>
        <v>893010702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894</v>
      </c>
      <c r="B7978" s="1">
        <f>IF(C7978=0,IF(B7977=Protocol!$V$20,1,B7977+1),B7977)</f>
        <v>1</v>
      </c>
      <c r="C7978" s="1">
        <f>IF(C7977+1=Protocol!$V$21,0,C7977+1)</f>
        <v>0</v>
      </c>
      <c r="D7978" s="1">
        <f t="shared" si="265"/>
        <v>3</v>
      </c>
      <c r="E7978" s="1" t="str">
        <f>INDEX(Protocol[Mark],MATCH(C7978,Protocol[Step],0))</f>
        <v>1pfi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894010003</v>
      </c>
      <c r="H7978" s="134">
        <f>Systematic[[#This Row],[SampleVariableLabel]]+100*Systematic[[#This Row],[State]]</f>
        <v>894010003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894</v>
      </c>
      <c r="B7979" s="1">
        <f>IF(C7979=0,IF(B7978=Protocol!$V$20,1,B7978+1),B7978)</f>
        <v>1</v>
      </c>
      <c r="C7979" s="1">
        <f>IF(C7978+1=Protocol!$V$21,0,C7978+1)</f>
        <v>1</v>
      </c>
      <c r="D7979" s="1">
        <f t="shared" si="265"/>
        <v>4</v>
      </c>
      <c r="E7979" s="1" t="str">
        <f>INDEX(Protocol[Mark],MATCH(C7979,Protocol[Step],0))</f>
        <v>1OctM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894010004</v>
      </c>
      <c r="H7979" s="134">
        <f>Systematic[[#This Row],[SampleVariableLabel]]+100*Systematic[[#This Row],[State]]</f>
        <v>894010104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894</v>
      </c>
      <c r="B7980" s="1">
        <f>IF(C7980=0,IF(B7979=Protocol!$V$20,1,B7979+1),B7979)</f>
        <v>1</v>
      </c>
      <c r="C7980" s="1">
        <f>IF(C7979+1=Protocol!$V$21,0,C7979+1)</f>
        <v>2</v>
      </c>
      <c r="D7980" s="1">
        <f t="shared" si="265"/>
        <v>5</v>
      </c>
      <c r="E7980" s="1" t="str">
        <f>INDEX(Protocol[Mark],MATCH(C7980,Protocol[Step],0))</f>
        <v>2D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894010005</v>
      </c>
      <c r="H7980" s="134">
        <f>Systematic[[#This Row],[SampleVariableLabel]]+100*Systematic[[#This Row],[State]]</f>
        <v>894010205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894</v>
      </c>
      <c r="B7981" s="1">
        <f>IF(C7981=0,IF(B7980=Protocol!$V$20,1,B7980+1),B7980)</f>
        <v>1</v>
      </c>
      <c r="C7981" s="1">
        <f>IF(C7980+1=Protocol!$V$21,0,C7980+1)</f>
        <v>3</v>
      </c>
      <c r="D7981" s="1">
        <f t="shared" si="265"/>
        <v>6</v>
      </c>
      <c r="E7981" s="1" t="str">
        <f>INDEX(Protocol[Mark],MATCH(C7981,Protocol[Step],0))</f>
        <v>2c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894010006</v>
      </c>
      <c r="H7981" s="134">
        <f>Systematic[[#This Row],[SampleVariableLabel]]+100*Systematic[[#This Row],[State]]</f>
        <v>894010306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894</v>
      </c>
      <c r="B7982" s="1">
        <f>IF(C7982=0,IF(B7981=Protocol!$V$20,1,B7981+1),B7981)</f>
        <v>1</v>
      </c>
      <c r="C7982" s="1">
        <f>IF(C7981+1=Protocol!$V$21,0,C7981+1)</f>
        <v>4</v>
      </c>
      <c r="D7982" s="1">
        <f t="shared" si="265"/>
        <v>1</v>
      </c>
      <c r="E7982" s="1" t="str">
        <f>INDEX(Protocol[Mark],MATCH(C7982,Protocol[Step],0))</f>
        <v>3P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894010001</v>
      </c>
      <c r="H7982" s="134">
        <f>Systematic[[#This Row],[SampleVariableLabel]]+100*Systematic[[#This Row],[State]]</f>
        <v>894010401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894</v>
      </c>
      <c r="B7983" s="1">
        <f>IF(C7983=0,IF(B7982=Protocol!$V$20,1,B7982+1),B7982)</f>
        <v>1</v>
      </c>
      <c r="C7983" s="1">
        <f>IF(C7982+1=Protocol!$V$21,0,C7982+1)</f>
        <v>5</v>
      </c>
      <c r="D7983" s="1">
        <f t="shared" si="265"/>
        <v>2</v>
      </c>
      <c r="E7983" s="1" t="str">
        <f>INDEX(Protocol[Mark],MATCH(C7983,Protocol[Step],0))</f>
        <v>4S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894010002</v>
      </c>
      <c r="H7983" s="134">
        <f>Systematic[[#This Row],[SampleVariableLabel]]+100*Systematic[[#This Row],[State]]</f>
        <v>894010502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894</v>
      </c>
      <c r="B7984" s="1">
        <f>IF(C7984=0,IF(B7983=Protocol!$V$20,1,B7983+1),B7983)</f>
        <v>1</v>
      </c>
      <c r="C7984" s="1">
        <f>IF(C7983+1=Protocol!$V$21,0,C7983+1)</f>
        <v>6</v>
      </c>
      <c r="D7984" s="1">
        <f t="shared" si="265"/>
        <v>3</v>
      </c>
      <c r="E7984" s="1" t="str">
        <f>INDEX(Protocol[Mark],MATCH(C7984,Protocol[Step],0))</f>
        <v>5U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894010003</v>
      </c>
      <c r="H7984" s="134">
        <f>Systematic[[#This Row],[SampleVariableLabel]]+100*Systematic[[#This Row],[State]]</f>
        <v>894010603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894</v>
      </c>
      <c r="B7985" s="1">
        <f>IF(C7985=0,IF(B7984=Protocol!$V$20,1,B7984+1),B7984)</f>
        <v>1</v>
      </c>
      <c r="C7985" s="1">
        <f>IF(C7984+1=Protocol!$V$21,0,C7984+1)</f>
        <v>7</v>
      </c>
      <c r="D7985" s="1">
        <f t="shared" si="265"/>
        <v>4</v>
      </c>
      <c r="E7985" s="1" t="str">
        <f>INDEX(Protocol[Mark],MATCH(C7985,Protocol[Step],0))</f>
        <v>6Rot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894010004</v>
      </c>
      <c r="H7985" s="134">
        <f>Systematic[[#This Row],[SampleVariableLabel]]+100*Systematic[[#This Row],[State]]</f>
        <v>894010704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895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1pfi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895010005</v>
      </c>
      <c r="H7986" s="134">
        <f>Systematic[[#This Row],[SampleVariableLabel]]+100*Systematic[[#This Row],[State]]</f>
        <v>895010005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895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1OctM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895010006</v>
      </c>
      <c r="H7987" s="134">
        <f>Systematic[[#This Row],[SampleVariableLabel]]+100*Systematic[[#This Row],[State]]</f>
        <v>895010106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895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2D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895010001</v>
      </c>
      <c r="H7988" s="134">
        <f>Systematic[[#This Row],[SampleVariableLabel]]+100*Systematic[[#This Row],[State]]</f>
        <v>895010201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895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2c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895010002</v>
      </c>
      <c r="H7989" s="134">
        <f>Systematic[[#This Row],[SampleVariableLabel]]+100*Systematic[[#This Row],[State]]</f>
        <v>895010302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895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3P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895010003</v>
      </c>
      <c r="H7990" s="134">
        <f>Systematic[[#This Row],[SampleVariableLabel]]+100*Systematic[[#This Row],[State]]</f>
        <v>895010403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895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4S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895010004</v>
      </c>
      <c r="H7991" s="134">
        <f>Systematic[[#This Row],[SampleVariableLabel]]+100*Systematic[[#This Row],[State]]</f>
        <v>895010504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895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5U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895010005</v>
      </c>
      <c r="H7992" s="134">
        <f>Systematic[[#This Row],[SampleVariableLabel]]+100*Systematic[[#This Row],[State]]</f>
        <v>895010605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895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6Rot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895010006</v>
      </c>
      <c r="H7993" s="134">
        <f>Systematic[[#This Row],[SampleVariableLabel]]+100*Systematic[[#This Row],[State]]</f>
        <v>895010706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896</v>
      </c>
      <c r="B7994" s="1">
        <f>IF(C7994=0,IF(B7993=Protocol!$V$20,1,B7993+1),B7993)</f>
        <v>1</v>
      </c>
      <c r="C7994" s="1">
        <f>IF(C7993+1=Protocol!$V$21,0,C7993+1)</f>
        <v>0</v>
      </c>
      <c r="D7994" s="1">
        <f t="shared" si="265"/>
        <v>1</v>
      </c>
      <c r="E7994" s="1" t="str">
        <f>INDEX(Protocol[Mark],MATCH(C7994,Protocol[Step],0))</f>
        <v>1pfi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896010001</v>
      </c>
      <c r="H7994" s="134">
        <f>Systematic[[#This Row],[SampleVariableLabel]]+100*Systematic[[#This Row],[State]]</f>
        <v>896010001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896</v>
      </c>
      <c r="B7995" s="1">
        <f>IF(C7995=0,IF(B7994=Protocol!$V$20,1,B7994+1),B7994)</f>
        <v>1</v>
      </c>
      <c r="C7995" s="1">
        <f>IF(C7994+1=Protocol!$V$21,0,C7994+1)</f>
        <v>1</v>
      </c>
      <c r="D7995" s="1">
        <f t="shared" si="265"/>
        <v>2</v>
      </c>
      <c r="E7995" s="1" t="str">
        <f>INDEX(Protocol[Mark],MATCH(C7995,Protocol[Step],0))</f>
        <v>1OctM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896010002</v>
      </c>
      <c r="H7995" s="134">
        <f>Systematic[[#This Row],[SampleVariableLabel]]+100*Systematic[[#This Row],[State]]</f>
        <v>896010102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896</v>
      </c>
      <c r="B7996" s="1">
        <f>IF(C7996=0,IF(B7995=Protocol!$V$20,1,B7995+1),B7995)</f>
        <v>1</v>
      </c>
      <c r="C7996" s="1">
        <f>IF(C7995+1=Protocol!$V$21,0,C7995+1)</f>
        <v>2</v>
      </c>
      <c r="D7996" s="1">
        <f t="shared" si="265"/>
        <v>3</v>
      </c>
      <c r="E7996" s="1" t="str">
        <f>INDEX(Protocol[Mark],MATCH(C7996,Protocol[Step],0))</f>
        <v>2D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896010003</v>
      </c>
      <c r="H7996" s="134">
        <f>Systematic[[#This Row],[SampleVariableLabel]]+100*Systematic[[#This Row],[State]]</f>
        <v>896010203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896</v>
      </c>
      <c r="B7997" s="1">
        <f>IF(C7997=0,IF(B7996=Protocol!$V$20,1,B7996+1),B7996)</f>
        <v>1</v>
      </c>
      <c r="C7997" s="1">
        <f>IF(C7996+1=Protocol!$V$21,0,C7996+1)</f>
        <v>3</v>
      </c>
      <c r="D7997" s="1">
        <f t="shared" si="265"/>
        <v>4</v>
      </c>
      <c r="E7997" s="1" t="str">
        <f>INDEX(Protocol[Mark],MATCH(C7997,Protocol[Step],0))</f>
        <v>2c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896010004</v>
      </c>
      <c r="H7997" s="134">
        <f>Systematic[[#This Row],[SampleVariableLabel]]+100*Systematic[[#This Row],[State]]</f>
        <v>896010304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896</v>
      </c>
      <c r="B7998" s="1">
        <f>IF(C7998=0,IF(B7997=Protocol!$V$20,1,B7997+1),B7997)</f>
        <v>1</v>
      </c>
      <c r="C7998" s="1">
        <f>IF(C7997+1=Protocol!$V$21,0,C7997+1)</f>
        <v>4</v>
      </c>
      <c r="D7998" s="1">
        <f t="shared" si="265"/>
        <v>5</v>
      </c>
      <c r="E7998" s="1" t="str">
        <f>INDEX(Protocol[Mark],MATCH(C7998,Protocol[Step],0))</f>
        <v>3P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896010005</v>
      </c>
      <c r="H7998" s="134">
        <f>Systematic[[#This Row],[SampleVariableLabel]]+100*Systematic[[#This Row],[State]]</f>
        <v>896010405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896</v>
      </c>
      <c r="B7999" s="1">
        <f>IF(C7999=0,IF(B7998=Protocol!$V$20,1,B7998+1),B7998)</f>
        <v>1</v>
      </c>
      <c r="C7999" s="1">
        <f>IF(C7998+1=Protocol!$V$21,0,C7998+1)</f>
        <v>5</v>
      </c>
      <c r="D7999" s="1">
        <f t="shared" si="265"/>
        <v>6</v>
      </c>
      <c r="E7999" s="1" t="str">
        <f>INDEX(Protocol[Mark],MATCH(C7999,Protocol[Step],0))</f>
        <v>4S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896010006</v>
      </c>
      <c r="H7999" s="134">
        <f>Systematic[[#This Row],[SampleVariableLabel]]+100*Systematic[[#This Row],[State]]</f>
        <v>896010506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896</v>
      </c>
      <c r="B8000" s="1">
        <f>IF(C8000=0,IF(B7999=Protocol!$V$20,1,B7999+1),B7999)</f>
        <v>1</v>
      </c>
      <c r="C8000" s="1">
        <f>IF(C7999+1=Protocol!$V$21,0,C7999+1)</f>
        <v>6</v>
      </c>
      <c r="D8000" s="1">
        <f t="shared" si="265"/>
        <v>1</v>
      </c>
      <c r="E8000" s="1" t="str">
        <f>INDEX(Protocol[Mark],MATCH(C8000,Protocol[Step],0))</f>
        <v>5U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896010001</v>
      </c>
      <c r="H8000" s="134">
        <f>Systematic[[#This Row],[SampleVariableLabel]]+100*Systematic[[#This Row],[State]]</f>
        <v>896010601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896</v>
      </c>
      <c r="B8001" s="1">
        <f>IF(C8001=0,IF(B8000=Protocol!$V$20,1,B8000+1),B8000)</f>
        <v>1</v>
      </c>
      <c r="C8001" s="1">
        <f>IF(C8000+1=Protocol!$V$21,0,C8000+1)</f>
        <v>7</v>
      </c>
      <c r="D8001" s="1">
        <f t="shared" si="265"/>
        <v>2</v>
      </c>
      <c r="E8001" s="1" t="str">
        <f>INDEX(Protocol[Mark],MATCH(C8001,Protocol[Step],0))</f>
        <v>6Rot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896010002</v>
      </c>
      <c r="H8001" s="134">
        <f>Systematic[[#This Row],[SampleVariableLabel]]+100*Systematic[[#This Row],[State]]</f>
        <v>896010702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897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1pfi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897010003</v>
      </c>
      <c r="H8002" s="134">
        <f>Systematic[[#This Row],[SampleVariableLabel]]+100*Systematic[[#This Row],[State]]</f>
        <v>897010003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897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1OctM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897010004</v>
      </c>
      <c r="H8003" s="134">
        <f>Systematic[[#This Row],[SampleVariableLabel]]+100*Systematic[[#This Row],[State]]</f>
        <v>897010104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897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2D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897010005</v>
      </c>
      <c r="H8004" s="134">
        <f>Systematic[[#This Row],[SampleVariableLabel]]+100*Systematic[[#This Row],[State]]</f>
        <v>897010205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897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2c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897010006</v>
      </c>
      <c r="H8005" s="134">
        <f>Systematic[[#This Row],[SampleVariableLabel]]+100*Systematic[[#This Row],[State]]</f>
        <v>897010306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897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897010001</v>
      </c>
      <c r="H8006" s="134">
        <f>Systematic[[#This Row],[SampleVariableLabel]]+100*Systematic[[#This Row],[State]]</f>
        <v>897010401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897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4S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897010002</v>
      </c>
      <c r="H8007" s="134">
        <f>Systematic[[#This Row],[SampleVariableLabel]]+100*Systematic[[#This Row],[State]]</f>
        <v>897010502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897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5U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897010003</v>
      </c>
      <c r="H8008" s="134">
        <f>Systematic[[#This Row],[SampleVariableLabel]]+100*Systematic[[#This Row],[State]]</f>
        <v>897010603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897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6Rot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897010004</v>
      </c>
      <c r="H8009" s="134">
        <f>Systematic[[#This Row],[SampleVariableLabel]]+100*Systematic[[#This Row],[State]]</f>
        <v>897010704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898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1pfi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898010005</v>
      </c>
      <c r="H8010" s="134">
        <f>Systematic[[#This Row],[SampleVariableLabel]]+100*Systematic[[#This Row],[State]]</f>
        <v>898010005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898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1OctM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898010006</v>
      </c>
      <c r="H8011" s="134">
        <f>Systematic[[#This Row],[SampleVariableLabel]]+100*Systematic[[#This Row],[State]]</f>
        <v>898010106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898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898010001</v>
      </c>
      <c r="H8012" s="134">
        <f>Systematic[[#This Row],[SampleVariableLabel]]+100*Systematic[[#This Row],[State]]</f>
        <v>898010201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898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898010002</v>
      </c>
      <c r="H8013" s="134">
        <f>Systematic[[#This Row],[SampleVariableLabel]]+100*Systematic[[#This Row],[State]]</f>
        <v>898010302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898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3P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898010003</v>
      </c>
      <c r="H8014" s="134">
        <f>Systematic[[#This Row],[SampleVariableLabel]]+100*Systematic[[#This Row],[State]]</f>
        <v>898010403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898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4S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898010004</v>
      </c>
      <c r="H8015" s="134">
        <f>Systematic[[#This Row],[SampleVariableLabel]]+100*Systematic[[#This Row],[State]]</f>
        <v>898010504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898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5U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898010005</v>
      </c>
      <c r="H8016" s="134">
        <f>Systematic[[#This Row],[SampleVariableLabel]]+100*Systematic[[#This Row],[State]]</f>
        <v>898010605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898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6Rot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898010006</v>
      </c>
      <c r="H8017" s="134">
        <f>Systematic[[#This Row],[SampleVariableLabel]]+100*Systematic[[#This Row],[State]]</f>
        <v>898010706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899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1pfi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899010001</v>
      </c>
      <c r="H8018" s="134">
        <f>Systematic[[#This Row],[SampleVariableLabel]]+100*Systematic[[#This Row],[State]]</f>
        <v>899010001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899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1OctM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899010002</v>
      </c>
      <c r="H8019" s="134">
        <f>Systematic[[#This Row],[SampleVariableLabel]]+100*Systematic[[#This Row],[State]]</f>
        <v>899010102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899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2D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899010003</v>
      </c>
      <c r="H8020" s="134">
        <f>Systematic[[#This Row],[SampleVariableLabel]]+100*Systematic[[#This Row],[State]]</f>
        <v>899010203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899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2c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899010004</v>
      </c>
      <c r="H8021" s="134">
        <f>Systematic[[#This Row],[SampleVariableLabel]]+100*Systematic[[#This Row],[State]]</f>
        <v>899010304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899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3P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899010005</v>
      </c>
      <c r="H8022" s="134">
        <f>Systematic[[#This Row],[SampleVariableLabel]]+100*Systematic[[#This Row],[State]]</f>
        <v>899010405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899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4S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899010006</v>
      </c>
      <c r="H8023" s="134">
        <f>Systematic[[#This Row],[SampleVariableLabel]]+100*Systematic[[#This Row],[State]]</f>
        <v>899010506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899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5U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899010001</v>
      </c>
      <c r="H8024" s="134">
        <f>Systematic[[#This Row],[SampleVariableLabel]]+100*Systematic[[#This Row],[State]]</f>
        <v>899010601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899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6Rot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899010002</v>
      </c>
      <c r="H8025" s="134">
        <f>Systematic[[#This Row],[SampleVariableLabel]]+100*Systematic[[#This Row],[State]]</f>
        <v>899010702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900</v>
      </c>
      <c r="B8026" s="1">
        <f>IF(C8026=0,IF(B8025=Protocol!$V$20,1,B8025+1),B8025)</f>
        <v>1</v>
      </c>
      <c r="C8026" s="1">
        <f>IF(C8025+1=Protocol!$V$21,0,C8025+1)</f>
        <v>0</v>
      </c>
      <c r="D8026" s="1">
        <f t="shared" si="267"/>
        <v>3</v>
      </c>
      <c r="E8026" s="1" t="str">
        <f>INDEX(Protocol[Mark],MATCH(C8026,Protocol[Step],0))</f>
        <v>1pfi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900010003</v>
      </c>
      <c r="H8026" s="134">
        <f>Systematic[[#This Row],[SampleVariableLabel]]+100*Systematic[[#This Row],[State]]</f>
        <v>900010003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900</v>
      </c>
      <c r="B8027" s="1">
        <f>IF(C8027=0,IF(B8026=Protocol!$V$20,1,B8026+1),B8026)</f>
        <v>1</v>
      </c>
      <c r="C8027" s="1">
        <f>IF(C8026+1=Protocol!$V$21,0,C8026+1)</f>
        <v>1</v>
      </c>
      <c r="D8027" s="1">
        <f t="shared" si="267"/>
        <v>4</v>
      </c>
      <c r="E8027" s="1" t="str">
        <f>INDEX(Protocol[Mark],MATCH(C8027,Protocol[Step],0))</f>
        <v>1OctM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900010004</v>
      </c>
      <c r="H8027" s="134">
        <f>Systematic[[#This Row],[SampleVariableLabel]]+100*Systematic[[#This Row],[State]]</f>
        <v>900010104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900</v>
      </c>
      <c r="B8028" s="1">
        <f>IF(C8028=0,IF(B8027=Protocol!$V$20,1,B8027+1),B8027)</f>
        <v>1</v>
      </c>
      <c r="C8028" s="1">
        <f>IF(C8027+1=Protocol!$V$21,0,C8027+1)</f>
        <v>2</v>
      </c>
      <c r="D8028" s="1">
        <f t="shared" si="267"/>
        <v>5</v>
      </c>
      <c r="E8028" s="1" t="str">
        <f>INDEX(Protocol[Mark],MATCH(C8028,Protocol[Step],0))</f>
        <v>2D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900010005</v>
      </c>
      <c r="H8028" s="134">
        <f>Systematic[[#This Row],[SampleVariableLabel]]+100*Systematic[[#This Row],[State]]</f>
        <v>900010205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900</v>
      </c>
      <c r="B8029" s="1">
        <f>IF(C8029=0,IF(B8028=Protocol!$V$20,1,B8028+1),B8028)</f>
        <v>1</v>
      </c>
      <c r="C8029" s="1">
        <f>IF(C8028+1=Protocol!$V$21,0,C8028+1)</f>
        <v>3</v>
      </c>
      <c r="D8029" s="1">
        <f t="shared" si="267"/>
        <v>6</v>
      </c>
      <c r="E8029" s="1" t="str">
        <f>INDEX(Protocol[Mark],MATCH(C8029,Protocol[Step],0))</f>
        <v>2c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900010006</v>
      </c>
      <c r="H8029" s="134">
        <f>Systematic[[#This Row],[SampleVariableLabel]]+100*Systematic[[#This Row],[State]]</f>
        <v>900010306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900</v>
      </c>
      <c r="B8030" s="1">
        <f>IF(C8030=0,IF(B8029=Protocol!$V$20,1,B8029+1),B8029)</f>
        <v>1</v>
      </c>
      <c r="C8030" s="1">
        <f>IF(C8029+1=Protocol!$V$21,0,C8029+1)</f>
        <v>4</v>
      </c>
      <c r="D8030" s="1">
        <f t="shared" si="267"/>
        <v>1</v>
      </c>
      <c r="E8030" s="1" t="str">
        <f>INDEX(Protocol[Mark],MATCH(C8030,Protocol[Step],0))</f>
        <v>3P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900010001</v>
      </c>
      <c r="H8030" s="134">
        <f>Systematic[[#This Row],[SampleVariableLabel]]+100*Systematic[[#This Row],[State]]</f>
        <v>900010401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900</v>
      </c>
      <c r="B8031" s="1">
        <f>IF(C8031=0,IF(B8030=Protocol!$V$20,1,B8030+1),B8030)</f>
        <v>1</v>
      </c>
      <c r="C8031" s="1">
        <f>IF(C8030+1=Protocol!$V$21,0,C8030+1)</f>
        <v>5</v>
      </c>
      <c r="D8031" s="1">
        <f t="shared" si="267"/>
        <v>2</v>
      </c>
      <c r="E8031" s="1" t="str">
        <f>INDEX(Protocol[Mark],MATCH(C8031,Protocol[Step],0))</f>
        <v>4S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900010002</v>
      </c>
      <c r="H8031" s="134">
        <f>Systematic[[#This Row],[SampleVariableLabel]]+100*Systematic[[#This Row],[State]]</f>
        <v>900010502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900</v>
      </c>
      <c r="B8032" s="1">
        <f>IF(C8032=0,IF(B8031=Protocol!$V$20,1,B8031+1),B8031)</f>
        <v>1</v>
      </c>
      <c r="C8032" s="1">
        <f>IF(C8031+1=Protocol!$V$21,0,C8031+1)</f>
        <v>6</v>
      </c>
      <c r="D8032" s="1">
        <f t="shared" si="267"/>
        <v>3</v>
      </c>
      <c r="E8032" s="1" t="str">
        <f>INDEX(Protocol[Mark],MATCH(C8032,Protocol[Step],0))</f>
        <v>5U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900010003</v>
      </c>
      <c r="H8032" s="134">
        <f>Systematic[[#This Row],[SampleVariableLabel]]+100*Systematic[[#This Row],[State]]</f>
        <v>900010603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900</v>
      </c>
      <c r="B8033" s="1">
        <f>IF(C8033=0,IF(B8032=Protocol!$V$20,1,B8032+1),B8032)</f>
        <v>1</v>
      </c>
      <c r="C8033" s="1">
        <f>IF(C8032+1=Protocol!$V$21,0,C8032+1)</f>
        <v>7</v>
      </c>
      <c r="D8033" s="1">
        <f t="shared" si="267"/>
        <v>4</v>
      </c>
      <c r="E8033" s="1" t="str">
        <f>INDEX(Protocol[Mark],MATCH(C8033,Protocol[Step],0))</f>
        <v>6Rot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900010004</v>
      </c>
      <c r="H8033" s="134">
        <f>Systematic[[#This Row],[SampleVariableLabel]]+100*Systematic[[#This Row],[State]]</f>
        <v>900010704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901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1pfi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901010005</v>
      </c>
      <c r="H8034" s="134">
        <f>Systematic[[#This Row],[SampleVariableLabel]]+100*Systematic[[#This Row],[State]]</f>
        <v>901010005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901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1OctM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901010006</v>
      </c>
      <c r="H8035" s="134">
        <f>Systematic[[#This Row],[SampleVariableLabel]]+100*Systematic[[#This Row],[State]]</f>
        <v>901010106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901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901010001</v>
      </c>
      <c r="H8036" s="134">
        <f>Systematic[[#This Row],[SampleVariableLabel]]+100*Systematic[[#This Row],[State]]</f>
        <v>901010201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901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2c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901010002</v>
      </c>
      <c r="H8037" s="134">
        <f>Systematic[[#This Row],[SampleVariableLabel]]+100*Systematic[[#This Row],[State]]</f>
        <v>901010302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901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3P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901010003</v>
      </c>
      <c r="H8038" s="134">
        <f>Systematic[[#This Row],[SampleVariableLabel]]+100*Systematic[[#This Row],[State]]</f>
        <v>901010403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901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4S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901010004</v>
      </c>
      <c r="H8039" s="134">
        <f>Systematic[[#This Row],[SampleVariableLabel]]+100*Systematic[[#This Row],[State]]</f>
        <v>901010504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901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5U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901010005</v>
      </c>
      <c r="H8040" s="134">
        <f>Systematic[[#This Row],[SampleVariableLabel]]+100*Systematic[[#This Row],[State]]</f>
        <v>901010605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901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6Rot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901010006</v>
      </c>
      <c r="H8041" s="134">
        <f>Systematic[[#This Row],[SampleVariableLabel]]+100*Systematic[[#This Row],[State]]</f>
        <v>901010706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902</v>
      </c>
      <c r="B8042" s="1">
        <f>IF(C8042=0,IF(B8041=Protocol!$V$20,1,B8041+1),B8041)</f>
        <v>1</v>
      </c>
      <c r="C8042" s="1">
        <f>IF(C8041+1=Protocol!$V$21,0,C8041+1)</f>
        <v>0</v>
      </c>
      <c r="D8042" s="1">
        <f t="shared" si="267"/>
        <v>1</v>
      </c>
      <c r="E8042" s="1" t="str">
        <f>INDEX(Protocol[Mark],MATCH(C8042,Protocol[Step],0))</f>
        <v>1pfi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902010001</v>
      </c>
      <c r="H8042" s="134">
        <f>Systematic[[#This Row],[SampleVariableLabel]]+100*Systematic[[#This Row],[State]]</f>
        <v>902010001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902</v>
      </c>
      <c r="B8043" s="1">
        <f>IF(C8043=0,IF(B8042=Protocol!$V$20,1,B8042+1),B8042)</f>
        <v>1</v>
      </c>
      <c r="C8043" s="1">
        <f>IF(C8042+1=Protocol!$V$21,0,C8042+1)</f>
        <v>1</v>
      </c>
      <c r="D8043" s="1">
        <f t="shared" si="267"/>
        <v>2</v>
      </c>
      <c r="E8043" s="1" t="str">
        <f>INDEX(Protocol[Mark],MATCH(C8043,Protocol[Step],0))</f>
        <v>1OctM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902010002</v>
      </c>
      <c r="H8043" s="134">
        <f>Systematic[[#This Row],[SampleVariableLabel]]+100*Systematic[[#This Row],[State]]</f>
        <v>902010102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902</v>
      </c>
      <c r="B8044" s="1">
        <f>IF(C8044=0,IF(B8043=Protocol!$V$20,1,B8043+1),B8043)</f>
        <v>1</v>
      </c>
      <c r="C8044" s="1">
        <f>IF(C8043+1=Protocol!$V$21,0,C8043+1)</f>
        <v>2</v>
      </c>
      <c r="D8044" s="1">
        <f t="shared" si="267"/>
        <v>3</v>
      </c>
      <c r="E8044" s="1" t="str">
        <f>INDEX(Protocol[Mark],MATCH(C8044,Protocol[Step],0))</f>
        <v>2D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902010003</v>
      </c>
      <c r="H8044" s="134">
        <f>Systematic[[#This Row],[SampleVariableLabel]]+100*Systematic[[#This Row],[State]]</f>
        <v>902010203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902</v>
      </c>
      <c r="B8045" s="1">
        <f>IF(C8045=0,IF(B8044=Protocol!$V$20,1,B8044+1),B8044)</f>
        <v>1</v>
      </c>
      <c r="C8045" s="1">
        <f>IF(C8044+1=Protocol!$V$21,0,C8044+1)</f>
        <v>3</v>
      </c>
      <c r="D8045" s="1">
        <f t="shared" si="267"/>
        <v>4</v>
      </c>
      <c r="E8045" s="1" t="str">
        <f>INDEX(Protocol[Mark],MATCH(C8045,Protocol[Step],0))</f>
        <v>2c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902010004</v>
      </c>
      <c r="H8045" s="134">
        <f>Systematic[[#This Row],[SampleVariableLabel]]+100*Systematic[[#This Row],[State]]</f>
        <v>902010304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902</v>
      </c>
      <c r="B8046" s="1">
        <f>IF(C8046=0,IF(B8045=Protocol!$V$20,1,B8045+1),B8045)</f>
        <v>1</v>
      </c>
      <c r="C8046" s="1">
        <f>IF(C8045+1=Protocol!$V$21,0,C8045+1)</f>
        <v>4</v>
      </c>
      <c r="D8046" s="1">
        <f t="shared" si="267"/>
        <v>5</v>
      </c>
      <c r="E8046" s="1" t="str">
        <f>INDEX(Protocol[Mark],MATCH(C8046,Protocol[Step],0))</f>
        <v>3P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902010005</v>
      </c>
      <c r="H8046" s="134">
        <f>Systematic[[#This Row],[SampleVariableLabel]]+100*Systematic[[#This Row],[State]]</f>
        <v>902010405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902</v>
      </c>
      <c r="B8047" s="1">
        <f>IF(C8047=0,IF(B8046=Protocol!$V$20,1,B8046+1),B8046)</f>
        <v>1</v>
      </c>
      <c r="C8047" s="1">
        <f>IF(C8046+1=Protocol!$V$21,0,C8046+1)</f>
        <v>5</v>
      </c>
      <c r="D8047" s="1">
        <f t="shared" si="267"/>
        <v>6</v>
      </c>
      <c r="E8047" s="1" t="str">
        <f>INDEX(Protocol[Mark],MATCH(C8047,Protocol[Step],0))</f>
        <v>4S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902010006</v>
      </c>
      <c r="H8047" s="134">
        <f>Systematic[[#This Row],[SampleVariableLabel]]+100*Systematic[[#This Row],[State]]</f>
        <v>902010506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902</v>
      </c>
      <c r="B8048" s="1">
        <f>IF(C8048=0,IF(B8047=Protocol!$V$20,1,B8047+1),B8047)</f>
        <v>1</v>
      </c>
      <c r="C8048" s="1">
        <f>IF(C8047+1=Protocol!$V$21,0,C8047+1)</f>
        <v>6</v>
      </c>
      <c r="D8048" s="1">
        <f t="shared" si="267"/>
        <v>1</v>
      </c>
      <c r="E8048" s="1" t="str">
        <f>INDEX(Protocol[Mark],MATCH(C8048,Protocol[Step],0))</f>
        <v>5U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902010001</v>
      </c>
      <c r="H8048" s="134">
        <f>Systematic[[#This Row],[SampleVariableLabel]]+100*Systematic[[#This Row],[State]]</f>
        <v>902010601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902</v>
      </c>
      <c r="B8049" s="1">
        <f>IF(C8049=0,IF(B8048=Protocol!$V$20,1,B8048+1),B8048)</f>
        <v>1</v>
      </c>
      <c r="C8049" s="1">
        <f>IF(C8048+1=Protocol!$V$21,0,C8048+1)</f>
        <v>7</v>
      </c>
      <c r="D8049" s="1">
        <f t="shared" si="267"/>
        <v>2</v>
      </c>
      <c r="E8049" s="1" t="str">
        <f>INDEX(Protocol[Mark],MATCH(C8049,Protocol[Step],0))</f>
        <v>6Rot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902010002</v>
      </c>
      <c r="H8049" s="134">
        <f>Systematic[[#This Row],[SampleVariableLabel]]+100*Systematic[[#This Row],[State]]</f>
        <v>902010702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903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1pfi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903010003</v>
      </c>
      <c r="H8050" s="134">
        <f>Systematic[[#This Row],[SampleVariableLabel]]+100*Systematic[[#This Row],[State]]</f>
        <v>903010003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903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1OctM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903010004</v>
      </c>
      <c r="H8051" s="134">
        <f>Systematic[[#This Row],[SampleVariableLabel]]+100*Systematic[[#This Row],[State]]</f>
        <v>903010104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903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2D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903010005</v>
      </c>
      <c r="H8052" s="134">
        <f>Systematic[[#This Row],[SampleVariableLabel]]+100*Systematic[[#This Row],[State]]</f>
        <v>903010205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903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903010006</v>
      </c>
      <c r="H8053" s="134">
        <f>Systematic[[#This Row],[SampleVariableLabel]]+100*Systematic[[#This Row],[State]]</f>
        <v>903010306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903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903010001</v>
      </c>
      <c r="H8054" s="134">
        <f>Systematic[[#This Row],[SampleVariableLabel]]+100*Systematic[[#This Row],[State]]</f>
        <v>903010401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903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4S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903010002</v>
      </c>
      <c r="H8055" s="134">
        <f>Systematic[[#This Row],[SampleVariableLabel]]+100*Systematic[[#This Row],[State]]</f>
        <v>903010502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903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5U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903010003</v>
      </c>
      <c r="H8056" s="134">
        <f>Systematic[[#This Row],[SampleVariableLabel]]+100*Systematic[[#This Row],[State]]</f>
        <v>903010603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903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6Rot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903010004</v>
      </c>
      <c r="H8057" s="134">
        <f>Systematic[[#This Row],[SampleVariableLabel]]+100*Systematic[[#This Row],[State]]</f>
        <v>903010704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904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1pfi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904010005</v>
      </c>
      <c r="H8058" s="134">
        <f>Systematic[[#This Row],[SampleVariableLabel]]+100*Systematic[[#This Row],[State]]</f>
        <v>904010005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904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1OctM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904010006</v>
      </c>
      <c r="H8059" s="134">
        <f>Systematic[[#This Row],[SampleVariableLabel]]+100*Systematic[[#This Row],[State]]</f>
        <v>904010106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904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2D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904010001</v>
      </c>
      <c r="H8060" s="134">
        <f>Systematic[[#This Row],[SampleVariableLabel]]+100*Systematic[[#This Row],[State]]</f>
        <v>904010201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904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2c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904010002</v>
      </c>
      <c r="H8061" s="134">
        <f>Systematic[[#This Row],[SampleVariableLabel]]+100*Systematic[[#This Row],[State]]</f>
        <v>904010302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904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3P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904010003</v>
      </c>
      <c r="H8062" s="134">
        <f>Systematic[[#This Row],[SampleVariableLabel]]+100*Systematic[[#This Row],[State]]</f>
        <v>904010403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904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4S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904010004</v>
      </c>
      <c r="H8063" s="134">
        <f>Systematic[[#This Row],[SampleVariableLabel]]+100*Systematic[[#This Row],[State]]</f>
        <v>904010504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904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5U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904010005</v>
      </c>
      <c r="H8064" s="134">
        <f>Systematic[[#This Row],[SampleVariableLabel]]+100*Systematic[[#This Row],[State]]</f>
        <v>904010605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904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6Rot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904010006</v>
      </c>
      <c r="H8065" s="134">
        <f>Systematic[[#This Row],[SampleVariableLabel]]+100*Systematic[[#This Row],[State]]</f>
        <v>904010706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905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1pfi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905010001</v>
      </c>
      <c r="H8066" s="134">
        <f>Systematic[[#This Row],[SampleVariableLabel]]+100*Systematic[[#This Row],[State]]</f>
        <v>905010001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905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1OctM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905010002</v>
      </c>
      <c r="H8067" s="134">
        <f>Systematic[[#This Row],[SampleVariableLabel]]+100*Systematic[[#This Row],[State]]</f>
        <v>905010102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905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2D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905010003</v>
      </c>
      <c r="H8068" s="134">
        <f>Systematic[[#This Row],[SampleVariableLabel]]+100*Systematic[[#This Row],[State]]</f>
        <v>905010203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905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2c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905010004</v>
      </c>
      <c r="H8069" s="134">
        <f>Systematic[[#This Row],[SampleVariableLabel]]+100*Systematic[[#This Row],[State]]</f>
        <v>905010304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905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3P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905010005</v>
      </c>
      <c r="H8070" s="134">
        <f>Systematic[[#This Row],[SampleVariableLabel]]+100*Systematic[[#This Row],[State]]</f>
        <v>905010405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905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4S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905010006</v>
      </c>
      <c r="H8071" s="134">
        <f>Systematic[[#This Row],[SampleVariableLabel]]+100*Systematic[[#This Row],[State]]</f>
        <v>905010506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905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5U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905010001</v>
      </c>
      <c r="H8072" s="134">
        <f>Systematic[[#This Row],[SampleVariableLabel]]+100*Systematic[[#This Row],[State]]</f>
        <v>905010601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905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6Rot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905010002</v>
      </c>
      <c r="H8073" s="134">
        <f>Systematic[[#This Row],[SampleVariableLabel]]+100*Systematic[[#This Row],[State]]</f>
        <v>905010702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906</v>
      </c>
      <c r="B8074" s="1">
        <f>IF(C8074=0,IF(B8073=Protocol!$V$20,1,B8073+1),B8073)</f>
        <v>1</v>
      </c>
      <c r="C8074" s="1">
        <f>IF(C8073+1=Protocol!$V$21,0,C8073+1)</f>
        <v>0</v>
      </c>
      <c r="D8074" s="1">
        <f t="shared" si="269"/>
        <v>3</v>
      </c>
      <c r="E8074" s="1" t="str">
        <f>INDEX(Protocol[Mark],MATCH(C8074,Protocol[Step],0))</f>
        <v>1pfi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906010003</v>
      </c>
      <c r="H8074" s="134">
        <f>Systematic[[#This Row],[SampleVariableLabel]]+100*Systematic[[#This Row],[State]]</f>
        <v>906010003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906</v>
      </c>
      <c r="B8075" s="1">
        <f>IF(C8075=0,IF(B8074=Protocol!$V$20,1,B8074+1),B8074)</f>
        <v>1</v>
      </c>
      <c r="C8075" s="1">
        <f>IF(C8074+1=Protocol!$V$21,0,C8074+1)</f>
        <v>1</v>
      </c>
      <c r="D8075" s="1">
        <f t="shared" si="269"/>
        <v>4</v>
      </c>
      <c r="E8075" s="1" t="str">
        <f>INDEX(Protocol[Mark],MATCH(C8075,Protocol[Step],0))</f>
        <v>1OctM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906010004</v>
      </c>
      <c r="H8075" s="134">
        <f>Systematic[[#This Row],[SampleVariableLabel]]+100*Systematic[[#This Row],[State]]</f>
        <v>906010104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906</v>
      </c>
      <c r="B8076" s="1">
        <f>IF(C8076=0,IF(B8075=Protocol!$V$20,1,B8075+1),B8075)</f>
        <v>1</v>
      </c>
      <c r="C8076" s="1">
        <f>IF(C8075+1=Protocol!$V$21,0,C8075+1)</f>
        <v>2</v>
      </c>
      <c r="D8076" s="1">
        <f t="shared" si="269"/>
        <v>5</v>
      </c>
      <c r="E8076" s="1" t="str">
        <f>INDEX(Protocol[Mark],MATCH(C8076,Protocol[Step],0))</f>
        <v>2D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906010005</v>
      </c>
      <c r="H8076" s="134">
        <f>Systematic[[#This Row],[SampleVariableLabel]]+100*Systematic[[#This Row],[State]]</f>
        <v>906010205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906</v>
      </c>
      <c r="B8077" s="1">
        <f>IF(C8077=0,IF(B8076=Protocol!$V$20,1,B8076+1),B8076)</f>
        <v>1</v>
      </c>
      <c r="C8077" s="1">
        <f>IF(C8076+1=Protocol!$V$21,0,C8076+1)</f>
        <v>3</v>
      </c>
      <c r="D8077" s="1">
        <f t="shared" si="269"/>
        <v>6</v>
      </c>
      <c r="E8077" s="1" t="str">
        <f>INDEX(Protocol[Mark],MATCH(C8077,Protocol[Step],0))</f>
        <v>2c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906010006</v>
      </c>
      <c r="H8077" s="134">
        <f>Systematic[[#This Row],[SampleVariableLabel]]+100*Systematic[[#This Row],[State]]</f>
        <v>906010306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906</v>
      </c>
      <c r="B8078" s="1">
        <f>IF(C8078=0,IF(B8077=Protocol!$V$20,1,B8077+1),B8077)</f>
        <v>1</v>
      </c>
      <c r="C8078" s="1">
        <f>IF(C8077+1=Protocol!$V$21,0,C8077+1)</f>
        <v>4</v>
      </c>
      <c r="D8078" s="1">
        <f t="shared" si="269"/>
        <v>1</v>
      </c>
      <c r="E8078" s="1" t="str">
        <f>INDEX(Protocol[Mark],MATCH(C8078,Protocol[Step],0))</f>
        <v>3P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906010001</v>
      </c>
      <c r="H8078" s="134">
        <f>Systematic[[#This Row],[SampleVariableLabel]]+100*Systematic[[#This Row],[State]]</f>
        <v>906010401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906</v>
      </c>
      <c r="B8079" s="1">
        <f>IF(C8079=0,IF(B8078=Protocol!$V$20,1,B8078+1),B8078)</f>
        <v>1</v>
      </c>
      <c r="C8079" s="1">
        <f>IF(C8078+1=Protocol!$V$21,0,C8078+1)</f>
        <v>5</v>
      </c>
      <c r="D8079" s="1">
        <f t="shared" si="269"/>
        <v>2</v>
      </c>
      <c r="E8079" s="1" t="str">
        <f>INDEX(Protocol[Mark],MATCH(C8079,Protocol[Step],0))</f>
        <v>4S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906010002</v>
      </c>
      <c r="H8079" s="134">
        <f>Systematic[[#This Row],[SampleVariableLabel]]+100*Systematic[[#This Row],[State]]</f>
        <v>906010502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906</v>
      </c>
      <c r="B8080" s="1">
        <f>IF(C8080=0,IF(B8079=Protocol!$V$20,1,B8079+1),B8079)</f>
        <v>1</v>
      </c>
      <c r="C8080" s="1">
        <f>IF(C8079+1=Protocol!$V$21,0,C8079+1)</f>
        <v>6</v>
      </c>
      <c r="D8080" s="1">
        <f t="shared" si="269"/>
        <v>3</v>
      </c>
      <c r="E8080" s="1" t="str">
        <f>INDEX(Protocol[Mark],MATCH(C8080,Protocol[Step],0))</f>
        <v>5U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906010003</v>
      </c>
      <c r="H8080" s="134">
        <f>Systematic[[#This Row],[SampleVariableLabel]]+100*Systematic[[#This Row],[State]]</f>
        <v>906010603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906</v>
      </c>
      <c r="B8081" s="1">
        <f>IF(C8081=0,IF(B8080=Protocol!$V$20,1,B8080+1),B8080)</f>
        <v>1</v>
      </c>
      <c r="C8081" s="1">
        <f>IF(C8080+1=Protocol!$V$21,0,C8080+1)</f>
        <v>7</v>
      </c>
      <c r="D8081" s="1">
        <f t="shared" si="269"/>
        <v>4</v>
      </c>
      <c r="E8081" s="1" t="str">
        <f>INDEX(Protocol[Mark],MATCH(C8081,Protocol[Step],0))</f>
        <v>6Rot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906010004</v>
      </c>
      <c r="H8081" s="134">
        <f>Systematic[[#This Row],[SampleVariableLabel]]+100*Systematic[[#This Row],[State]]</f>
        <v>906010704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907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1pfi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907010005</v>
      </c>
      <c r="H8082" s="134">
        <f>Systematic[[#This Row],[SampleVariableLabel]]+100*Systematic[[#This Row],[State]]</f>
        <v>907010005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907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1OctM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907010006</v>
      </c>
      <c r="H8083" s="134">
        <f>Systematic[[#This Row],[SampleVariableLabel]]+100*Systematic[[#This Row],[State]]</f>
        <v>907010106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907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2D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907010001</v>
      </c>
      <c r="H8084" s="134">
        <f>Systematic[[#This Row],[SampleVariableLabel]]+100*Systematic[[#This Row],[State]]</f>
        <v>907010201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907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2c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907010002</v>
      </c>
      <c r="H8085" s="134">
        <f>Systematic[[#This Row],[SampleVariableLabel]]+100*Systematic[[#This Row],[State]]</f>
        <v>907010302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907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3P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907010003</v>
      </c>
      <c r="H8086" s="134">
        <f>Systematic[[#This Row],[SampleVariableLabel]]+100*Systematic[[#This Row],[State]]</f>
        <v>907010403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907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4S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907010004</v>
      </c>
      <c r="H8087" s="134">
        <f>Systematic[[#This Row],[SampleVariableLabel]]+100*Systematic[[#This Row],[State]]</f>
        <v>907010504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907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5U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907010005</v>
      </c>
      <c r="H8088" s="134">
        <f>Systematic[[#This Row],[SampleVariableLabel]]+100*Systematic[[#This Row],[State]]</f>
        <v>907010605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907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6Rot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907010006</v>
      </c>
      <c r="H8089" s="134">
        <f>Systematic[[#This Row],[SampleVariableLabel]]+100*Systematic[[#This Row],[State]]</f>
        <v>907010706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908</v>
      </c>
      <c r="B8090" s="1">
        <f>IF(C8090=0,IF(B8089=Protocol!$V$20,1,B8089+1),B8089)</f>
        <v>1</v>
      </c>
      <c r="C8090" s="1">
        <f>IF(C8089+1=Protocol!$V$21,0,C8089+1)</f>
        <v>0</v>
      </c>
      <c r="D8090" s="1">
        <f t="shared" si="269"/>
        <v>1</v>
      </c>
      <c r="E8090" s="1" t="str">
        <f>INDEX(Protocol[Mark],MATCH(C8090,Protocol[Step],0))</f>
        <v>1pfi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908010001</v>
      </c>
      <c r="H8090" s="134">
        <f>Systematic[[#This Row],[SampleVariableLabel]]+100*Systematic[[#This Row],[State]]</f>
        <v>908010001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908</v>
      </c>
      <c r="B8091" s="1">
        <f>IF(C8091=0,IF(B8090=Protocol!$V$20,1,B8090+1),B8090)</f>
        <v>1</v>
      </c>
      <c r="C8091" s="1">
        <f>IF(C8090+1=Protocol!$V$21,0,C8090+1)</f>
        <v>1</v>
      </c>
      <c r="D8091" s="1">
        <f t="shared" si="269"/>
        <v>2</v>
      </c>
      <c r="E8091" s="1" t="str">
        <f>INDEX(Protocol[Mark],MATCH(C8091,Protocol[Step],0))</f>
        <v>1OctM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908010002</v>
      </c>
      <c r="H8091" s="134">
        <f>Systematic[[#This Row],[SampleVariableLabel]]+100*Systematic[[#This Row],[State]]</f>
        <v>908010102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908</v>
      </c>
      <c r="B8092" s="1">
        <f>IF(C8092=0,IF(B8091=Protocol!$V$20,1,B8091+1),B8091)</f>
        <v>1</v>
      </c>
      <c r="C8092" s="1">
        <f>IF(C8091+1=Protocol!$V$21,0,C8091+1)</f>
        <v>2</v>
      </c>
      <c r="D8092" s="1">
        <f t="shared" si="269"/>
        <v>3</v>
      </c>
      <c r="E8092" s="1" t="str">
        <f>INDEX(Protocol[Mark],MATCH(C8092,Protocol[Step],0))</f>
        <v>2D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908010003</v>
      </c>
      <c r="H8092" s="134">
        <f>Systematic[[#This Row],[SampleVariableLabel]]+100*Systematic[[#This Row],[State]]</f>
        <v>908010203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908</v>
      </c>
      <c r="B8093" s="1">
        <f>IF(C8093=0,IF(B8092=Protocol!$V$20,1,B8092+1),B8092)</f>
        <v>1</v>
      </c>
      <c r="C8093" s="1">
        <f>IF(C8092+1=Protocol!$V$21,0,C8092+1)</f>
        <v>3</v>
      </c>
      <c r="D8093" s="1">
        <f t="shared" si="269"/>
        <v>4</v>
      </c>
      <c r="E8093" s="1" t="str">
        <f>INDEX(Protocol[Mark],MATCH(C8093,Protocol[Step],0))</f>
        <v>2c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908010004</v>
      </c>
      <c r="H8093" s="134">
        <f>Systematic[[#This Row],[SampleVariableLabel]]+100*Systematic[[#This Row],[State]]</f>
        <v>908010304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908</v>
      </c>
      <c r="B8094" s="1">
        <f>IF(C8094=0,IF(B8093=Protocol!$V$20,1,B8093+1),B8093)</f>
        <v>1</v>
      </c>
      <c r="C8094" s="1">
        <f>IF(C8093+1=Protocol!$V$21,0,C8093+1)</f>
        <v>4</v>
      </c>
      <c r="D8094" s="1">
        <f t="shared" si="269"/>
        <v>5</v>
      </c>
      <c r="E8094" s="1" t="str">
        <f>INDEX(Protocol[Mark],MATCH(C8094,Protocol[Step],0))</f>
        <v>3P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908010005</v>
      </c>
      <c r="H8094" s="134">
        <f>Systematic[[#This Row],[SampleVariableLabel]]+100*Systematic[[#This Row],[State]]</f>
        <v>908010405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908</v>
      </c>
      <c r="B8095" s="1">
        <f>IF(C8095=0,IF(B8094=Protocol!$V$20,1,B8094+1),B8094)</f>
        <v>1</v>
      </c>
      <c r="C8095" s="1">
        <f>IF(C8094+1=Protocol!$V$21,0,C8094+1)</f>
        <v>5</v>
      </c>
      <c r="D8095" s="1">
        <f t="shared" si="269"/>
        <v>6</v>
      </c>
      <c r="E8095" s="1" t="str">
        <f>INDEX(Protocol[Mark],MATCH(C8095,Protocol[Step],0))</f>
        <v>4S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908010006</v>
      </c>
      <c r="H8095" s="134">
        <f>Systematic[[#This Row],[SampleVariableLabel]]+100*Systematic[[#This Row],[State]]</f>
        <v>908010506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908</v>
      </c>
      <c r="B8096" s="1">
        <f>IF(C8096=0,IF(B8095=Protocol!$V$20,1,B8095+1),B8095)</f>
        <v>1</v>
      </c>
      <c r="C8096" s="1">
        <f>IF(C8095+1=Protocol!$V$21,0,C8095+1)</f>
        <v>6</v>
      </c>
      <c r="D8096" s="1">
        <f t="shared" si="269"/>
        <v>1</v>
      </c>
      <c r="E8096" s="1" t="str">
        <f>INDEX(Protocol[Mark],MATCH(C8096,Protocol[Step],0))</f>
        <v>5U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908010001</v>
      </c>
      <c r="H8096" s="134">
        <f>Systematic[[#This Row],[SampleVariableLabel]]+100*Systematic[[#This Row],[State]]</f>
        <v>908010601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908</v>
      </c>
      <c r="B8097" s="1">
        <f>IF(C8097=0,IF(B8096=Protocol!$V$20,1,B8096+1),B8096)</f>
        <v>1</v>
      </c>
      <c r="C8097" s="1">
        <f>IF(C8096+1=Protocol!$V$21,0,C8096+1)</f>
        <v>7</v>
      </c>
      <c r="D8097" s="1">
        <f t="shared" si="269"/>
        <v>2</v>
      </c>
      <c r="E8097" s="1" t="str">
        <f>INDEX(Protocol[Mark],MATCH(C8097,Protocol[Step],0))</f>
        <v>6Rot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908010002</v>
      </c>
      <c r="H8097" s="134">
        <f>Systematic[[#This Row],[SampleVariableLabel]]+100*Systematic[[#This Row],[State]]</f>
        <v>908010702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909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1pfi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909010003</v>
      </c>
      <c r="H8098" s="134">
        <f>Systematic[[#This Row],[SampleVariableLabel]]+100*Systematic[[#This Row],[State]]</f>
        <v>909010003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909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1OctM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909010004</v>
      </c>
      <c r="H8099" s="134">
        <f>Systematic[[#This Row],[SampleVariableLabel]]+100*Systematic[[#This Row],[State]]</f>
        <v>909010104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909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2D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909010005</v>
      </c>
      <c r="H8100" s="134">
        <f>Systematic[[#This Row],[SampleVariableLabel]]+100*Systematic[[#This Row],[State]]</f>
        <v>909010205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909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2c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909010006</v>
      </c>
      <c r="H8101" s="134">
        <f>Systematic[[#This Row],[SampleVariableLabel]]+100*Systematic[[#This Row],[State]]</f>
        <v>909010306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909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3P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909010001</v>
      </c>
      <c r="H8102" s="134">
        <f>Systematic[[#This Row],[SampleVariableLabel]]+100*Systematic[[#This Row],[State]]</f>
        <v>909010401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909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4S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909010002</v>
      </c>
      <c r="H8103" s="134">
        <f>Systematic[[#This Row],[SampleVariableLabel]]+100*Systematic[[#This Row],[State]]</f>
        <v>909010502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909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5U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909010003</v>
      </c>
      <c r="H8104" s="134">
        <f>Systematic[[#This Row],[SampleVariableLabel]]+100*Systematic[[#This Row],[State]]</f>
        <v>909010603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909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6Rot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909010004</v>
      </c>
      <c r="H8105" s="134">
        <f>Systematic[[#This Row],[SampleVariableLabel]]+100*Systematic[[#This Row],[State]]</f>
        <v>909010704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910</v>
      </c>
      <c r="B8106" s="1">
        <f>IF(C8106=0,IF(B8105=Protocol!$V$20,1,B8105+1),B8105)</f>
        <v>1</v>
      </c>
      <c r="C8106" s="1">
        <f>IF(C8105+1=Protocol!$V$21,0,C8105+1)</f>
        <v>0</v>
      </c>
      <c r="D8106" s="1">
        <f t="shared" si="269"/>
        <v>5</v>
      </c>
      <c r="E8106" s="1" t="str">
        <f>INDEX(Protocol[Mark],MATCH(C8106,Protocol[Step],0))</f>
        <v>1pfi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910010005</v>
      </c>
      <c r="H8106" s="134">
        <f>Systematic[[#This Row],[SampleVariableLabel]]+100*Systematic[[#This Row],[State]]</f>
        <v>910010005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910</v>
      </c>
      <c r="B8107" s="1">
        <f>IF(C8107=0,IF(B8106=Protocol!$V$20,1,B8106+1),B8106)</f>
        <v>1</v>
      </c>
      <c r="C8107" s="1">
        <f>IF(C8106+1=Protocol!$V$21,0,C8106+1)</f>
        <v>1</v>
      </c>
      <c r="D8107" s="1">
        <f t="shared" si="269"/>
        <v>6</v>
      </c>
      <c r="E8107" s="1" t="str">
        <f>INDEX(Protocol[Mark],MATCH(C8107,Protocol[Step],0))</f>
        <v>1OctM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910010006</v>
      </c>
      <c r="H8107" s="134">
        <f>Systematic[[#This Row],[SampleVariableLabel]]+100*Systematic[[#This Row],[State]]</f>
        <v>910010106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910</v>
      </c>
      <c r="B8108" s="1">
        <f>IF(C8108=0,IF(B8107=Protocol!$V$20,1,B8107+1),B8107)</f>
        <v>1</v>
      </c>
      <c r="C8108" s="1">
        <f>IF(C8107+1=Protocol!$V$21,0,C8107+1)</f>
        <v>2</v>
      </c>
      <c r="D8108" s="1">
        <f t="shared" si="269"/>
        <v>1</v>
      </c>
      <c r="E8108" s="1" t="str">
        <f>INDEX(Protocol[Mark],MATCH(C8108,Protocol[Step],0))</f>
        <v>2D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910010001</v>
      </c>
      <c r="H8108" s="134">
        <f>Systematic[[#This Row],[SampleVariableLabel]]+100*Systematic[[#This Row],[State]]</f>
        <v>910010201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910</v>
      </c>
      <c r="B8109" s="1">
        <f>IF(C8109=0,IF(B8108=Protocol!$V$20,1,B8108+1),B8108)</f>
        <v>1</v>
      </c>
      <c r="C8109" s="1">
        <f>IF(C8108+1=Protocol!$V$21,0,C8108+1)</f>
        <v>3</v>
      </c>
      <c r="D8109" s="1">
        <f t="shared" si="269"/>
        <v>2</v>
      </c>
      <c r="E8109" s="1" t="str">
        <f>INDEX(Protocol[Mark],MATCH(C8109,Protocol[Step],0))</f>
        <v>2c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910010002</v>
      </c>
      <c r="H8109" s="134">
        <f>Systematic[[#This Row],[SampleVariableLabel]]+100*Systematic[[#This Row],[State]]</f>
        <v>910010302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910</v>
      </c>
      <c r="B8110" s="1">
        <f>IF(C8110=0,IF(B8109=Protocol!$V$20,1,B8109+1),B8109)</f>
        <v>1</v>
      </c>
      <c r="C8110" s="1">
        <f>IF(C8109+1=Protocol!$V$21,0,C8109+1)</f>
        <v>4</v>
      </c>
      <c r="D8110" s="1">
        <f t="shared" si="269"/>
        <v>3</v>
      </c>
      <c r="E8110" s="1" t="str">
        <f>INDEX(Protocol[Mark],MATCH(C8110,Protocol[Step],0))</f>
        <v>3P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910010003</v>
      </c>
      <c r="H8110" s="134">
        <f>Systematic[[#This Row],[SampleVariableLabel]]+100*Systematic[[#This Row],[State]]</f>
        <v>910010403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910</v>
      </c>
      <c r="B8111" s="1">
        <f>IF(C8111=0,IF(B8110=Protocol!$V$20,1,B8110+1),B8110)</f>
        <v>1</v>
      </c>
      <c r="C8111" s="1">
        <f>IF(C8110+1=Protocol!$V$21,0,C8110+1)</f>
        <v>5</v>
      </c>
      <c r="D8111" s="1">
        <f t="shared" si="269"/>
        <v>4</v>
      </c>
      <c r="E8111" s="1" t="str">
        <f>INDEX(Protocol[Mark],MATCH(C8111,Protocol[Step],0))</f>
        <v>4S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910010004</v>
      </c>
      <c r="H8111" s="134">
        <f>Systematic[[#This Row],[SampleVariableLabel]]+100*Systematic[[#This Row],[State]]</f>
        <v>910010504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910</v>
      </c>
      <c r="B8112" s="1">
        <f>IF(C8112=0,IF(B8111=Protocol!$V$20,1,B8111+1),B8111)</f>
        <v>1</v>
      </c>
      <c r="C8112" s="1">
        <f>IF(C8111+1=Protocol!$V$21,0,C8111+1)</f>
        <v>6</v>
      </c>
      <c r="D8112" s="1">
        <f t="shared" si="269"/>
        <v>5</v>
      </c>
      <c r="E8112" s="1" t="str">
        <f>INDEX(Protocol[Mark],MATCH(C8112,Protocol[Step],0))</f>
        <v>5U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910010005</v>
      </c>
      <c r="H8112" s="134">
        <f>Systematic[[#This Row],[SampleVariableLabel]]+100*Systematic[[#This Row],[State]]</f>
        <v>910010605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910</v>
      </c>
      <c r="B8113" s="1">
        <f>IF(C8113=0,IF(B8112=Protocol!$V$20,1,B8112+1),B8112)</f>
        <v>1</v>
      </c>
      <c r="C8113" s="1">
        <f>IF(C8112+1=Protocol!$V$21,0,C8112+1)</f>
        <v>7</v>
      </c>
      <c r="D8113" s="1">
        <f t="shared" si="269"/>
        <v>6</v>
      </c>
      <c r="E8113" s="1" t="str">
        <f>INDEX(Protocol[Mark],MATCH(C8113,Protocol[Step],0))</f>
        <v>6Rot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910010006</v>
      </c>
      <c r="H8113" s="134">
        <f>Systematic[[#This Row],[SampleVariableLabel]]+100*Systematic[[#This Row],[State]]</f>
        <v>910010706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911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911010001</v>
      </c>
      <c r="H8114" s="134">
        <f>Systematic[[#This Row],[SampleVariableLabel]]+100*Systematic[[#This Row],[State]]</f>
        <v>911010001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911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1OctM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911010002</v>
      </c>
      <c r="H8115" s="134">
        <f>Systematic[[#This Row],[SampleVariableLabel]]+100*Systematic[[#This Row],[State]]</f>
        <v>911010102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911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911010003</v>
      </c>
      <c r="H8116" s="134">
        <f>Systematic[[#This Row],[SampleVariableLabel]]+100*Systematic[[#This Row],[State]]</f>
        <v>911010203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911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911010004</v>
      </c>
      <c r="H8117" s="134">
        <f>Systematic[[#This Row],[SampleVariableLabel]]+100*Systematic[[#This Row],[State]]</f>
        <v>911010304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911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3P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911010005</v>
      </c>
      <c r="H8118" s="134">
        <f>Systematic[[#This Row],[SampleVariableLabel]]+100*Systematic[[#This Row],[State]]</f>
        <v>911010405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911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4S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911010006</v>
      </c>
      <c r="H8119" s="134">
        <f>Systematic[[#This Row],[SampleVariableLabel]]+100*Systematic[[#This Row],[State]]</f>
        <v>911010506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911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911010001</v>
      </c>
      <c r="H8120" s="134">
        <f>Systematic[[#This Row],[SampleVariableLabel]]+100*Systematic[[#This Row],[State]]</f>
        <v>911010601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911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6Rot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911010002</v>
      </c>
      <c r="H8121" s="134">
        <f>Systematic[[#This Row],[SampleVariableLabel]]+100*Systematic[[#This Row],[State]]</f>
        <v>911010702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912</v>
      </c>
      <c r="B8122" s="1">
        <f>IF(C8122=0,IF(B8121=Protocol!$V$20,1,B8121+1),B8121)</f>
        <v>1</v>
      </c>
      <c r="C8122" s="1">
        <f>IF(C8121+1=Protocol!$V$21,0,C8121+1)</f>
        <v>0</v>
      </c>
      <c r="D8122" s="1">
        <f t="shared" si="269"/>
        <v>3</v>
      </c>
      <c r="E8122" s="1" t="str">
        <f>INDEX(Protocol[Mark],MATCH(C8122,Protocol[Step],0))</f>
        <v>1pfi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912010003</v>
      </c>
      <c r="H8122" s="134">
        <f>Systematic[[#This Row],[SampleVariableLabel]]+100*Systematic[[#This Row],[State]]</f>
        <v>912010003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912</v>
      </c>
      <c r="B8123" s="1">
        <f>IF(C8123=0,IF(B8122=Protocol!$V$20,1,B8122+1),B8122)</f>
        <v>1</v>
      </c>
      <c r="C8123" s="1">
        <f>IF(C8122+1=Protocol!$V$21,0,C8122+1)</f>
        <v>1</v>
      </c>
      <c r="D8123" s="1">
        <f t="shared" si="269"/>
        <v>4</v>
      </c>
      <c r="E8123" s="1" t="str">
        <f>INDEX(Protocol[Mark],MATCH(C8123,Protocol[Step],0))</f>
        <v>1OctM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912010004</v>
      </c>
      <c r="H8123" s="134">
        <f>Systematic[[#This Row],[SampleVariableLabel]]+100*Systematic[[#This Row],[State]]</f>
        <v>912010104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912</v>
      </c>
      <c r="B8124" s="1">
        <f>IF(C8124=0,IF(B8123=Protocol!$V$20,1,B8123+1),B8123)</f>
        <v>1</v>
      </c>
      <c r="C8124" s="1">
        <f>IF(C8123+1=Protocol!$V$21,0,C8123+1)</f>
        <v>2</v>
      </c>
      <c r="D8124" s="1">
        <f t="shared" si="269"/>
        <v>5</v>
      </c>
      <c r="E8124" s="1" t="str">
        <f>INDEX(Protocol[Mark],MATCH(C8124,Protocol[Step],0))</f>
        <v>2D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912010005</v>
      </c>
      <c r="H8124" s="134">
        <f>Systematic[[#This Row],[SampleVariableLabel]]+100*Systematic[[#This Row],[State]]</f>
        <v>912010205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912</v>
      </c>
      <c r="B8125" s="1">
        <f>IF(C8125=0,IF(B8124=Protocol!$V$20,1,B8124+1),B8124)</f>
        <v>1</v>
      </c>
      <c r="C8125" s="1">
        <f>IF(C8124+1=Protocol!$V$21,0,C8124+1)</f>
        <v>3</v>
      </c>
      <c r="D8125" s="1">
        <f t="shared" si="269"/>
        <v>6</v>
      </c>
      <c r="E8125" s="1" t="str">
        <f>INDEX(Protocol[Mark],MATCH(C8125,Protocol[Step],0))</f>
        <v>2c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912010006</v>
      </c>
      <c r="H8125" s="134">
        <f>Systematic[[#This Row],[SampleVariableLabel]]+100*Systematic[[#This Row],[State]]</f>
        <v>912010306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912</v>
      </c>
      <c r="B8126" s="1">
        <f>IF(C8126=0,IF(B8125=Protocol!$V$20,1,B8125+1),B8125)</f>
        <v>1</v>
      </c>
      <c r="C8126" s="1">
        <f>IF(C8125+1=Protocol!$V$21,0,C8125+1)</f>
        <v>4</v>
      </c>
      <c r="D8126" s="1">
        <f t="shared" si="269"/>
        <v>1</v>
      </c>
      <c r="E8126" s="1" t="str">
        <f>INDEX(Protocol[Mark],MATCH(C8126,Protocol[Step],0))</f>
        <v>3P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912010001</v>
      </c>
      <c r="H8126" s="134">
        <f>Systematic[[#This Row],[SampleVariableLabel]]+100*Systematic[[#This Row],[State]]</f>
        <v>912010401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912</v>
      </c>
      <c r="B8127" s="1">
        <f>IF(C8127=0,IF(B8126=Protocol!$V$20,1,B8126+1),B8126)</f>
        <v>1</v>
      </c>
      <c r="C8127" s="1">
        <f>IF(C8126+1=Protocol!$V$21,0,C8126+1)</f>
        <v>5</v>
      </c>
      <c r="D8127" s="1">
        <f t="shared" si="269"/>
        <v>2</v>
      </c>
      <c r="E8127" s="1" t="str">
        <f>INDEX(Protocol[Mark],MATCH(C8127,Protocol[Step],0))</f>
        <v>4S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912010002</v>
      </c>
      <c r="H8127" s="134">
        <f>Systematic[[#This Row],[SampleVariableLabel]]+100*Systematic[[#This Row],[State]]</f>
        <v>912010502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912</v>
      </c>
      <c r="B8128" s="1">
        <f>IF(C8128=0,IF(B8127=Protocol!$V$20,1,B8127+1),B8127)</f>
        <v>1</v>
      </c>
      <c r="C8128" s="1">
        <f>IF(C8127+1=Protocol!$V$21,0,C8127+1)</f>
        <v>6</v>
      </c>
      <c r="D8128" s="1">
        <f t="shared" si="269"/>
        <v>3</v>
      </c>
      <c r="E8128" s="1" t="str">
        <f>INDEX(Protocol[Mark],MATCH(C8128,Protocol[Step],0))</f>
        <v>5U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912010003</v>
      </c>
      <c r="H8128" s="134">
        <f>Systematic[[#This Row],[SampleVariableLabel]]+100*Systematic[[#This Row],[State]]</f>
        <v>912010603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912</v>
      </c>
      <c r="B8129" s="1">
        <f>IF(C8129=0,IF(B8128=Protocol!$V$20,1,B8128+1),B8128)</f>
        <v>1</v>
      </c>
      <c r="C8129" s="1">
        <f>IF(C8128+1=Protocol!$V$21,0,C8128+1)</f>
        <v>7</v>
      </c>
      <c r="D8129" s="1">
        <f t="shared" si="269"/>
        <v>4</v>
      </c>
      <c r="E8129" s="1" t="str">
        <f>INDEX(Protocol[Mark],MATCH(C8129,Protocol[Step],0))</f>
        <v>6Rot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912010004</v>
      </c>
      <c r="H8129" s="134">
        <f>Systematic[[#This Row],[SampleVariableLabel]]+100*Systematic[[#This Row],[State]]</f>
        <v>912010704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913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1pfi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913010005</v>
      </c>
      <c r="H8130" s="134">
        <f>Systematic[[#This Row],[SampleVariableLabel]]+100*Systematic[[#This Row],[State]]</f>
        <v>913010005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913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1OctM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913010006</v>
      </c>
      <c r="H8131" s="134">
        <f>Systematic[[#This Row],[SampleVariableLabel]]+100*Systematic[[#This Row],[State]]</f>
        <v>913010106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913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2D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913010001</v>
      </c>
      <c r="H8132" s="134">
        <f>Systematic[[#This Row],[SampleVariableLabel]]+100*Systematic[[#This Row],[State]]</f>
        <v>913010201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913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2c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913010002</v>
      </c>
      <c r="H8133" s="134">
        <f>Systematic[[#This Row],[SampleVariableLabel]]+100*Systematic[[#This Row],[State]]</f>
        <v>913010302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913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3P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913010003</v>
      </c>
      <c r="H8134" s="134">
        <f>Systematic[[#This Row],[SampleVariableLabel]]+100*Systematic[[#This Row],[State]]</f>
        <v>913010403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913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4S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913010004</v>
      </c>
      <c r="H8135" s="134">
        <f>Systematic[[#This Row],[SampleVariableLabel]]+100*Systematic[[#This Row],[State]]</f>
        <v>913010504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913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5U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913010005</v>
      </c>
      <c r="H8136" s="134">
        <f>Systematic[[#This Row],[SampleVariableLabel]]+100*Systematic[[#This Row],[State]]</f>
        <v>913010605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913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6Rot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913010006</v>
      </c>
      <c r="H8137" s="134">
        <f>Systematic[[#This Row],[SampleVariableLabel]]+100*Systematic[[#This Row],[State]]</f>
        <v>913010706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914</v>
      </c>
      <c r="B8138" s="1">
        <f>IF(C8138=0,IF(B8137=Protocol!$V$20,1,B8137+1),B8137)</f>
        <v>1</v>
      </c>
      <c r="C8138" s="1">
        <f>IF(C8137+1=Protocol!$V$21,0,C8137+1)</f>
        <v>0</v>
      </c>
      <c r="D8138" s="1">
        <f t="shared" si="271"/>
        <v>1</v>
      </c>
      <c r="E8138" s="1" t="str">
        <f>INDEX(Protocol[Mark],MATCH(C8138,Protocol[Step],0))</f>
        <v>1pfi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914010001</v>
      </c>
      <c r="H8138" s="134">
        <f>Systematic[[#This Row],[SampleVariableLabel]]+100*Systematic[[#This Row],[State]]</f>
        <v>914010001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914</v>
      </c>
      <c r="B8139" s="1">
        <f>IF(C8139=0,IF(B8138=Protocol!$V$20,1,B8138+1),B8138)</f>
        <v>1</v>
      </c>
      <c r="C8139" s="1">
        <f>IF(C8138+1=Protocol!$V$21,0,C8138+1)</f>
        <v>1</v>
      </c>
      <c r="D8139" s="1">
        <f t="shared" si="271"/>
        <v>2</v>
      </c>
      <c r="E8139" s="1" t="str">
        <f>INDEX(Protocol[Mark],MATCH(C8139,Protocol[Step],0))</f>
        <v>1OctM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914010002</v>
      </c>
      <c r="H8139" s="134">
        <f>Systematic[[#This Row],[SampleVariableLabel]]+100*Systematic[[#This Row],[State]]</f>
        <v>914010102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914</v>
      </c>
      <c r="B8140" s="1">
        <f>IF(C8140=0,IF(B8139=Protocol!$V$20,1,B8139+1),B8139)</f>
        <v>1</v>
      </c>
      <c r="C8140" s="1">
        <f>IF(C8139+1=Protocol!$V$21,0,C8139+1)</f>
        <v>2</v>
      </c>
      <c r="D8140" s="1">
        <f t="shared" si="271"/>
        <v>3</v>
      </c>
      <c r="E8140" s="1" t="str">
        <f>INDEX(Protocol[Mark],MATCH(C8140,Protocol[Step],0))</f>
        <v>2D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914010003</v>
      </c>
      <c r="H8140" s="134">
        <f>Systematic[[#This Row],[SampleVariableLabel]]+100*Systematic[[#This Row],[State]]</f>
        <v>914010203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914</v>
      </c>
      <c r="B8141" s="1">
        <f>IF(C8141=0,IF(B8140=Protocol!$V$20,1,B8140+1),B8140)</f>
        <v>1</v>
      </c>
      <c r="C8141" s="1">
        <f>IF(C8140+1=Protocol!$V$21,0,C8140+1)</f>
        <v>3</v>
      </c>
      <c r="D8141" s="1">
        <f t="shared" si="271"/>
        <v>4</v>
      </c>
      <c r="E8141" s="1" t="str">
        <f>INDEX(Protocol[Mark],MATCH(C8141,Protocol[Step],0))</f>
        <v>2c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914010004</v>
      </c>
      <c r="H8141" s="134">
        <f>Systematic[[#This Row],[SampleVariableLabel]]+100*Systematic[[#This Row],[State]]</f>
        <v>914010304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914</v>
      </c>
      <c r="B8142" s="1">
        <f>IF(C8142=0,IF(B8141=Protocol!$V$20,1,B8141+1),B8141)</f>
        <v>1</v>
      </c>
      <c r="C8142" s="1">
        <f>IF(C8141+1=Protocol!$V$21,0,C8141+1)</f>
        <v>4</v>
      </c>
      <c r="D8142" s="1">
        <f t="shared" si="271"/>
        <v>5</v>
      </c>
      <c r="E8142" s="1" t="str">
        <f>INDEX(Protocol[Mark],MATCH(C8142,Protocol[Step],0))</f>
        <v>3P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914010005</v>
      </c>
      <c r="H8142" s="134">
        <f>Systematic[[#This Row],[SampleVariableLabel]]+100*Systematic[[#This Row],[State]]</f>
        <v>914010405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914</v>
      </c>
      <c r="B8143" s="1">
        <f>IF(C8143=0,IF(B8142=Protocol!$V$20,1,B8142+1),B8142)</f>
        <v>1</v>
      </c>
      <c r="C8143" s="1">
        <f>IF(C8142+1=Protocol!$V$21,0,C8142+1)</f>
        <v>5</v>
      </c>
      <c r="D8143" s="1">
        <f t="shared" si="271"/>
        <v>6</v>
      </c>
      <c r="E8143" s="1" t="str">
        <f>INDEX(Protocol[Mark],MATCH(C8143,Protocol[Step],0))</f>
        <v>4S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914010006</v>
      </c>
      <c r="H8143" s="134">
        <f>Systematic[[#This Row],[SampleVariableLabel]]+100*Systematic[[#This Row],[State]]</f>
        <v>914010506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914</v>
      </c>
      <c r="B8144" s="1">
        <f>IF(C8144=0,IF(B8143=Protocol!$V$20,1,B8143+1),B8143)</f>
        <v>1</v>
      </c>
      <c r="C8144" s="1">
        <f>IF(C8143+1=Protocol!$V$21,0,C8143+1)</f>
        <v>6</v>
      </c>
      <c r="D8144" s="1">
        <f t="shared" si="271"/>
        <v>1</v>
      </c>
      <c r="E8144" s="1" t="str">
        <f>INDEX(Protocol[Mark],MATCH(C8144,Protocol[Step],0))</f>
        <v>5U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914010001</v>
      </c>
      <c r="H8144" s="134">
        <f>Systematic[[#This Row],[SampleVariableLabel]]+100*Systematic[[#This Row],[State]]</f>
        <v>914010601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914</v>
      </c>
      <c r="B8145" s="1">
        <f>IF(C8145=0,IF(B8144=Protocol!$V$20,1,B8144+1),B8144)</f>
        <v>1</v>
      </c>
      <c r="C8145" s="1">
        <f>IF(C8144+1=Protocol!$V$21,0,C8144+1)</f>
        <v>7</v>
      </c>
      <c r="D8145" s="1">
        <f t="shared" si="271"/>
        <v>2</v>
      </c>
      <c r="E8145" s="1" t="str">
        <f>INDEX(Protocol[Mark],MATCH(C8145,Protocol[Step],0))</f>
        <v>6Rot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914010002</v>
      </c>
      <c r="H8145" s="134">
        <f>Systematic[[#This Row],[SampleVariableLabel]]+100*Systematic[[#This Row],[State]]</f>
        <v>914010702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915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1pfi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915010003</v>
      </c>
      <c r="H8146" s="134">
        <f>Systematic[[#This Row],[SampleVariableLabel]]+100*Systematic[[#This Row],[State]]</f>
        <v>915010003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915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1OctM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915010004</v>
      </c>
      <c r="H8147" s="134">
        <f>Systematic[[#This Row],[SampleVariableLabel]]+100*Systematic[[#This Row],[State]]</f>
        <v>915010104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915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2D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915010005</v>
      </c>
      <c r="H8148" s="134">
        <f>Systematic[[#This Row],[SampleVariableLabel]]+100*Systematic[[#This Row],[State]]</f>
        <v>915010205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915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2c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915010006</v>
      </c>
      <c r="H8149" s="134">
        <f>Systematic[[#This Row],[SampleVariableLabel]]+100*Systematic[[#This Row],[State]]</f>
        <v>915010306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915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3P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915010001</v>
      </c>
      <c r="H8150" s="134">
        <f>Systematic[[#This Row],[SampleVariableLabel]]+100*Systematic[[#This Row],[State]]</f>
        <v>915010401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915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4S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915010002</v>
      </c>
      <c r="H8151" s="134">
        <f>Systematic[[#This Row],[SampleVariableLabel]]+100*Systematic[[#This Row],[State]]</f>
        <v>915010502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915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5U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915010003</v>
      </c>
      <c r="H8152" s="134">
        <f>Systematic[[#This Row],[SampleVariableLabel]]+100*Systematic[[#This Row],[State]]</f>
        <v>915010603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915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6Rot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915010004</v>
      </c>
      <c r="H8153" s="134">
        <f>Systematic[[#This Row],[SampleVariableLabel]]+100*Systematic[[#This Row],[State]]</f>
        <v>915010704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916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1pfi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916010005</v>
      </c>
      <c r="H8154" s="134">
        <f>Systematic[[#This Row],[SampleVariableLabel]]+100*Systematic[[#This Row],[State]]</f>
        <v>916010005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916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1OctM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916010006</v>
      </c>
      <c r="H8155" s="134">
        <f>Systematic[[#This Row],[SampleVariableLabel]]+100*Systematic[[#This Row],[State]]</f>
        <v>916010106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916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2D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916010001</v>
      </c>
      <c r="H8156" s="134">
        <f>Systematic[[#This Row],[SampleVariableLabel]]+100*Systematic[[#This Row],[State]]</f>
        <v>916010201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916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2c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916010002</v>
      </c>
      <c r="H8157" s="134">
        <f>Systematic[[#This Row],[SampleVariableLabel]]+100*Systematic[[#This Row],[State]]</f>
        <v>916010302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916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3P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916010003</v>
      </c>
      <c r="H8158" s="134">
        <f>Systematic[[#This Row],[SampleVariableLabel]]+100*Systematic[[#This Row],[State]]</f>
        <v>916010403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916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4S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916010004</v>
      </c>
      <c r="H8159" s="134">
        <f>Systematic[[#This Row],[SampleVariableLabel]]+100*Systematic[[#This Row],[State]]</f>
        <v>916010504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916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5U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916010005</v>
      </c>
      <c r="H8160" s="134">
        <f>Systematic[[#This Row],[SampleVariableLabel]]+100*Systematic[[#This Row],[State]]</f>
        <v>916010605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916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6Rot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916010006</v>
      </c>
      <c r="H8161" s="134">
        <f>Systematic[[#This Row],[SampleVariableLabel]]+100*Systematic[[#This Row],[State]]</f>
        <v>916010706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917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1pfi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917010001</v>
      </c>
      <c r="H8162" s="134">
        <f>Systematic[[#This Row],[SampleVariableLabel]]+100*Systematic[[#This Row],[State]]</f>
        <v>917010001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917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1OctM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917010002</v>
      </c>
      <c r="H8163" s="134">
        <f>Systematic[[#This Row],[SampleVariableLabel]]+100*Systematic[[#This Row],[State]]</f>
        <v>917010102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917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2D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917010003</v>
      </c>
      <c r="H8164" s="134">
        <f>Systematic[[#This Row],[SampleVariableLabel]]+100*Systematic[[#This Row],[State]]</f>
        <v>917010203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917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2c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917010004</v>
      </c>
      <c r="H8165" s="134">
        <f>Systematic[[#This Row],[SampleVariableLabel]]+100*Systematic[[#This Row],[State]]</f>
        <v>917010304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917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3P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917010005</v>
      </c>
      <c r="H8166" s="134">
        <f>Systematic[[#This Row],[SampleVariableLabel]]+100*Systematic[[#This Row],[State]]</f>
        <v>917010405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917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4S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917010006</v>
      </c>
      <c r="H8167" s="134">
        <f>Systematic[[#This Row],[SampleVariableLabel]]+100*Systematic[[#This Row],[State]]</f>
        <v>917010506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917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5U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917010001</v>
      </c>
      <c r="H8168" s="134">
        <f>Systematic[[#This Row],[SampleVariableLabel]]+100*Systematic[[#This Row],[State]]</f>
        <v>917010601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917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6Rot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917010002</v>
      </c>
      <c r="H8169" s="134">
        <f>Systematic[[#This Row],[SampleVariableLabel]]+100*Systematic[[#This Row],[State]]</f>
        <v>917010702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918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1pfi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918010003</v>
      </c>
      <c r="H8170" s="134">
        <f>Systematic[[#This Row],[SampleVariableLabel]]+100*Systematic[[#This Row],[State]]</f>
        <v>918010003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918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1OctM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918010004</v>
      </c>
      <c r="H8171" s="134">
        <f>Systematic[[#This Row],[SampleVariableLabel]]+100*Systematic[[#This Row],[State]]</f>
        <v>918010104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918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2D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918010005</v>
      </c>
      <c r="H8172" s="134">
        <f>Systematic[[#This Row],[SampleVariableLabel]]+100*Systematic[[#This Row],[State]]</f>
        <v>918010205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918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918010006</v>
      </c>
      <c r="H8173" s="134">
        <f>Systematic[[#This Row],[SampleVariableLabel]]+100*Systematic[[#This Row],[State]]</f>
        <v>918010306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918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3P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918010001</v>
      </c>
      <c r="H8174" s="134">
        <f>Systematic[[#This Row],[SampleVariableLabel]]+100*Systematic[[#This Row],[State]]</f>
        <v>918010401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918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4S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918010002</v>
      </c>
      <c r="H8175" s="134">
        <f>Systematic[[#This Row],[SampleVariableLabel]]+100*Systematic[[#This Row],[State]]</f>
        <v>918010502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918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5U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918010003</v>
      </c>
      <c r="H8176" s="134">
        <f>Systematic[[#This Row],[SampleVariableLabel]]+100*Systematic[[#This Row],[State]]</f>
        <v>918010603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918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6Rot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918010004</v>
      </c>
      <c r="H8177" s="134">
        <f>Systematic[[#This Row],[SampleVariableLabel]]+100*Systematic[[#This Row],[State]]</f>
        <v>918010704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919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1pfi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919010005</v>
      </c>
      <c r="H8178" s="134">
        <f>Systematic[[#This Row],[SampleVariableLabel]]+100*Systematic[[#This Row],[State]]</f>
        <v>919010005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919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1OctM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919010006</v>
      </c>
      <c r="H8179" s="134">
        <f>Systematic[[#This Row],[SampleVariableLabel]]+100*Systematic[[#This Row],[State]]</f>
        <v>919010106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919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2D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919010001</v>
      </c>
      <c r="H8180" s="134">
        <f>Systematic[[#This Row],[SampleVariableLabel]]+100*Systematic[[#This Row],[State]]</f>
        <v>919010201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919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2c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919010002</v>
      </c>
      <c r="H8181" s="134">
        <f>Systematic[[#This Row],[SampleVariableLabel]]+100*Systematic[[#This Row],[State]]</f>
        <v>919010302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919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3P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919010003</v>
      </c>
      <c r="H8182" s="134">
        <f>Systematic[[#This Row],[SampleVariableLabel]]+100*Systematic[[#This Row],[State]]</f>
        <v>919010403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919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4S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919010004</v>
      </c>
      <c r="H8183" s="134">
        <f>Systematic[[#This Row],[SampleVariableLabel]]+100*Systematic[[#This Row],[State]]</f>
        <v>919010504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919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5U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919010005</v>
      </c>
      <c r="H8184" s="134">
        <f>Systematic[[#This Row],[SampleVariableLabel]]+100*Systematic[[#This Row],[State]]</f>
        <v>919010605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919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6Rot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919010006</v>
      </c>
      <c r="H8185" s="134">
        <f>Systematic[[#This Row],[SampleVariableLabel]]+100*Systematic[[#This Row],[State]]</f>
        <v>919010706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920</v>
      </c>
      <c r="B8186" s="1">
        <f>IF(C8186=0,IF(B8185=Protocol!$V$20,1,B8185+1),B8185)</f>
        <v>1</v>
      </c>
      <c r="C8186" s="1">
        <f>IF(C8185+1=Protocol!$V$21,0,C8185+1)</f>
        <v>0</v>
      </c>
      <c r="D8186" s="1">
        <f t="shared" si="271"/>
        <v>1</v>
      </c>
      <c r="E8186" s="1" t="str">
        <f>INDEX(Protocol[Mark],MATCH(C8186,Protocol[Step],0))</f>
        <v>1pfi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920010001</v>
      </c>
      <c r="H8186" s="134">
        <f>Systematic[[#This Row],[SampleVariableLabel]]+100*Systematic[[#This Row],[State]]</f>
        <v>920010001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920</v>
      </c>
      <c r="B8187" s="1">
        <f>IF(C8187=0,IF(B8186=Protocol!$V$20,1,B8186+1),B8186)</f>
        <v>1</v>
      </c>
      <c r="C8187" s="1">
        <f>IF(C8186+1=Protocol!$V$21,0,C8186+1)</f>
        <v>1</v>
      </c>
      <c r="D8187" s="1">
        <f t="shared" si="271"/>
        <v>2</v>
      </c>
      <c r="E8187" s="1" t="str">
        <f>INDEX(Protocol[Mark],MATCH(C8187,Protocol[Step],0))</f>
        <v>1OctM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920010002</v>
      </c>
      <c r="H8187" s="134">
        <f>Systematic[[#This Row],[SampleVariableLabel]]+100*Systematic[[#This Row],[State]]</f>
        <v>920010102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920</v>
      </c>
      <c r="B8188" s="1">
        <f>IF(C8188=0,IF(B8187=Protocol!$V$20,1,B8187+1),B8187)</f>
        <v>1</v>
      </c>
      <c r="C8188" s="1">
        <f>IF(C8187+1=Protocol!$V$21,0,C8187+1)</f>
        <v>2</v>
      </c>
      <c r="D8188" s="1">
        <f t="shared" si="271"/>
        <v>3</v>
      </c>
      <c r="E8188" s="1" t="str">
        <f>INDEX(Protocol[Mark],MATCH(C8188,Protocol[Step],0))</f>
        <v>2D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920010003</v>
      </c>
      <c r="H8188" s="134">
        <f>Systematic[[#This Row],[SampleVariableLabel]]+100*Systematic[[#This Row],[State]]</f>
        <v>920010203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920</v>
      </c>
      <c r="B8189" s="1">
        <f>IF(C8189=0,IF(B8188=Protocol!$V$20,1,B8188+1),B8188)</f>
        <v>1</v>
      </c>
      <c r="C8189" s="1">
        <f>IF(C8188+1=Protocol!$V$21,0,C8188+1)</f>
        <v>3</v>
      </c>
      <c r="D8189" s="1">
        <f t="shared" si="271"/>
        <v>4</v>
      </c>
      <c r="E8189" s="1" t="str">
        <f>INDEX(Protocol[Mark],MATCH(C8189,Protocol[Step],0))</f>
        <v>2c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920010004</v>
      </c>
      <c r="H8189" s="134">
        <f>Systematic[[#This Row],[SampleVariableLabel]]+100*Systematic[[#This Row],[State]]</f>
        <v>920010304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920</v>
      </c>
      <c r="B8190" s="1">
        <f>IF(C8190=0,IF(B8189=Protocol!$V$20,1,B8189+1),B8189)</f>
        <v>1</v>
      </c>
      <c r="C8190" s="1">
        <f>IF(C8189+1=Protocol!$V$21,0,C8189+1)</f>
        <v>4</v>
      </c>
      <c r="D8190" s="1">
        <f t="shared" si="271"/>
        <v>5</v>
      </c>
      <c r="E8190" s="1" t="str">
        <f>INDEX(Protocol[Mark],MATCH(C8190,Protocol[Step],0))</f>
        <v>3P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920010005</v>
      </c>
      <c r="H8190" s="134">
        <f>Systematic[[#This Row],[SampleVariableLabel]]+100*Systematic[[#This Row],[State]]</f>
        <v>920010405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920</v>
      </c>
      <c r="B8191" s="1">
        <f>IF(C8191=0,IF(B8190=Protocol!$V$20,1,B8190+1),B8190)</f>
        <v>1</v>
      </c>
      <c r="C8191" s="1">
        <f>IF(C8190+1=Protocol!$V$21,0,C8190+1)</f>
        <v>5</v>
      </c>
      <c r="D8191" s="1">
        <f t="shared" si="271"/>
        <v>6</v>
      </c>
      <c r="E8191" s="1" t="str">
        <f>INDEX(Protocol[Mark],MATCH(C8191,Protocol[Step],0))</f>
        <v>4S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920010006</v>
      </c>
      <c r="H8191" s="134">
        <f>Systematic[[#This Row],[SampleVariableLabel]]+100*Systematic[[#This Row],[State]]</f>
        <v>920010506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920</v>
      </c>
      <c r="B8192" s="1">
        <f>IF(C8192=0,IF(B8191=Protocol!$V$20,1,B8191+1),B8191)</f>
        <v>1</v>
      </c>
      <c r="C8192" s="1">
        <f>IF(C8191+1=Protocol!$V$21,0,C8191+1)</f>
        <v>6</v>
      </c>
      <c r="D8192" s="1">
        <f t="shared" si="271"/>
        <v>1</v>
      </c>
      <c r="E8192" s="1" t="str">
        <f>INDEX(Protocol[Mark],MATCH(C8192,Protocol[Step],0))</f>
        <v>5U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920010001</v>
      </c>
      <c r="H8192" s="134">
        <f>Systematic[[#This Row],[SampleVariableLabel]]+100*Systematic[[#This Row],[State]]</f>
        <v>920010601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920</v>
      </c>
      <c r="B8193" s="1">
        <f>IF(C8193=0,IF(B8192=Protocol!$V$20,1,B8192+1),B8192)</f>
        <v>1</v>
      </c>
      <c r="C8193" s="1">
        <f>IF(C8192+1=Protocol!$V$21,0,C8192+1)</f>
        <v>7</v>
      </c>
      <c r="D8193" s="1">
        <f t="shared" si="271"/>
        <v>2</v>
      </c>
      <c r="E8193" s="1" t="str">
        <f>INDEX(Protocol[Mark],MATCH(C8193,Protocol[Step],0))</f>
        <v>6Rot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920010002</v>
      </c>
      <c r="H8193" s="134">
        <f>Systematic[[#This Row],[SampleVariableLabel]]+100*Systematic[[#This Row],[State]]</f>
        <v>920010702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921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1pfi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921010003</v>
      </c>
      <c r="H8194" s="134">
        <f>Systematic[[#This Row],[SampleVariableLabel]]+100*Systematic[[#This Row],[State]]</f>
        <v>921010003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921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1OctM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921010004</v>
      </c>
      <c r="H8195" s="134">
        <f>Systematic[[#This Row],[SampleVariableLabel]]+100*Systematic[[#This Row],[State]]</f>
        <v>921010104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921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2D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921010005</v>
      </c>
      <c r="H8196" s="134">
        <f>Systematic[[#This Row],[SampleVariableLabel]]+100*Systematic[[#This Row],[State]]</f>
        <v>921010205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921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2c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921010006</v>
      </c>
      <c r="H8197" s="134">
        <f>Systematic[[#This Row],[SampleVariableLabel]]+100*Systematic[[#This Row],[State]]</f>
        <v>921010306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921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3P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921010001</v>
      </c>
      <c r="H8198" s="134">
        <f>Systematic[[#This Row],[SampleVariableLabel]]+100*Systematic[[#This Row],[State]]</f>
        <v>921010401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921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4S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921010002</v>
      </c>
      <c r="H8199" s="134">
        <f>Systematic[[#This Row],[SampleVariableLabel]]+100*Systematic[[#This Row],[State]]</f>
        <v>921010502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921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5U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921010003</v>
      </c>
      <c r="H8200" s="134">
        <f>Systematic[[#This Row],[SampleVariableLabel]]+100*Systematic[[#This Row],[State]]</f>
        <v>921010603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921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6Rot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921010004</v>
      </c>
      <c r="H8201" s="134">
        <f>Systematic[[#This Row],[SampleVariableLabel]]+100*Systematic[[#This Row],[State]]</f>
        <v>921010704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922</v>
      </c>
      <c r="B8202" s="1">
        <f>IF(C8202=0,IF(B8201=Protocol!$V$20,1,B8201+1),B8201)</f>
        <v>1</v>
      </c>
      <c r="C8202" s="1">
        <f>IF(C8201+1=Protocol!$V$21,0,C8201+1)</f>
        <v>0</v>
      </c>
      <c r="D8202" s="1">
        <f t="shared" si="273"/>
        <v>5</v>
      </c>
      <c r="E8202" s="1" t="str">
        <f>INDEX(Protocol[Mark],MATCH(C8202,Protocol[Step],0))</f>
        <v>1pfi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922010005</v>
      </c>
      <c r="H8202" s="134">
        <f>Systematic[[#This Row],[SampleVariableLabel]]+100*Systematic[[#This Row],[State]]</f>
        <v>922010005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922</v>
      </c>
      <c r="B8203" s="1">
        <f>IF(C8203=0,IF(B8202=Protocol!$V$20,1,B8202+1),B8202)</f>
        <v>1</v>
      </c>
      <c r="C8203" s="1">
        <f>IF(C8202+1=Protocol!$V$21,0,C8202+1)</f>
        <v>1</v>
      </c>
      <c r="D8203" s="1">
        <f t="shared" si="273"/>
        <v>6</v>
      </c>
      <c r="E8203" s="1" t="str">
        <f>INDEX(Protocol[Mark],MATCH(C8203,Protocol[Step],0))</f>
        <v>1OctM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922010006</v>
      </c>
      <c r="H8203" s="134">
        <f>Systematic[[#This Row],[SampleVariableLabel]]+100*Systematic[[#This Row],[State]]</f>
        <v>922010106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922</v>
      </c>
      <c r="B8204" s="1">
        <f>IF(C8204=0,IF(B8203=Protocol!$V$20,1,B8203+1),B8203)</f>
        <v>1</v>
      </c>
      <c r="C8204" s="1">
        <f>IF(C8203+1=Protocol!$V$21,0,C8203+1)</f>
        <v>2</v>
      </c>
      <c r="D8204" s="1">
        <f t="shared" si="273"/>
        <v>1</v>
      </c>
      <c r="E8204" s="1" t="str">
        <f>INDEX(Protocol[Mark],MATCH(C8204,Protocol[Step],0))</f>
        <v>2D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922010001</v>
      </c>
      <c r="H8204" s="134">
        <f>Systematic[[#This Row],[SampleVariableLabel]]+100*Systematic[[#This Row],[State]]</f>
        <v>922010201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922</v>
      </c>
      <c r="B8205" s="1">
        <f>IF(C8205=0,IF(B8204=Protocol!$V$20,1,B8204+1),B8204)</f>
        <v>1</v>
      </c>
      <c r="C8205" s="1">
        <f>IF(C8204+1=Protocol!$V$21,0,C8204+1)</f>
        <v>3</v>
      </c>
      <c r="D8205" s="1">
        <f t="shared" si="273"/>
        <v>2</v>
      </c>
      <c r="E8205" s="1" t="str">
        <f>INDEX(Protocol[Mark],MATCH(C8205,Protocol[Step],0))</f>
        <v>2c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922010002</v>
      </c>
      <c r="H8205" s="134">
        <f>Systematic[[#This Row],[SampleVariableLabel]]+100*Systematic[[#This Row],[State]]</f>
        <v>922010302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922</v>
      </c>
      <c r="B8206" s="1">
        <f>IF(C8206=0,IF(B8205=Protocol!$V$20,1,B8205+1),B8205)</f>
        <v>1</v>
      </c>
      <c r="C8206" s="1">
        <f>IF(C8205+1=Protocol!$V$21,0,C8205+1)</f>
        <v>4</v>
      </c>
      <c r="D8206" s="1">
        <f t="shared" si="273"/>
        <v>3</v>
      </c>
      <c r="E8206" s="1" t="str">
        <f>INDEX(Protocol[Mark],MATCH(C8206,Protocol[Step],0))</f>
        <v>3P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922010003</v>
      </c>
      <c r="H8206" s="134">
        <f>Systematic[[#This Row],[SampleVariableLabel]]+100*Systematic[[#This Row],[State]]</f>
        <v>922010403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922</v>
      </c>
      <c r="B8207" s="1">
        <f>IF(C8207=0,IF(B8206=Protocol!$V$20,1,B8206+1),B8206)</f>
        <v>1</v>
      </c>
      <c r="C8207" s="1">
        <f>IF(C8206+1=Protocol!$V$21,0,C8206+1)</f>
        <v>5</v>
      </c>
      <c r="D8207" s="1">
        <f t="shared" si="273"/>
        <v>4</v>
      </c>
      <c r="E8207" s="1" t="str">
        <f>INDEX(Protocol[Mark],MATCH(C8207,Protocol[Step],0))</f>
        <v>4S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922010004</v>
      </c>
      <c r="H8207" s="134">
        <f>Systematic[[#This Row],[SampleVariableLabel]]+100*Systematic[[#This Row],[State]]</f>
        <v>922010504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922</v>
      </c>
      <c r="B8208" s="1">
        <f>IF(C8208=0,IF(B8207=Protocol!$V$20,1,B8207+1),B8207)</f>
        <v>1</v>
      </c>
      <c r="C8208" s="1">
        <f>IF(C8207+1=Protocol!$V$21,0,C8207+1)</f>
        <v>6</v>
      </c>
      <c r="D8208" s="1">
        <f t="shared" si="273"/>
        <v>5</v>
      </c>
      <c r="E8208" s="1" t="str">
        <f>INDEX(Protocol[Mark],MATCH(C8208,Protocol[Step],0))</f>
        <v>5U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922010005</v>
      </c>
      <c r="H8208" s="134">
        <f>Systematic[[#This Row],[SampleVariableLabel]]+100*Systematic[[#This Row],[State]]</f>
        <v>922010605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922</v>
      </c>
      <c r="B8209" s="1">
        <f>IF(C8209=0,IF(B8208=Protocol!$V$20,1,B8208+1),B8208)</f>
        <v>1</v>
      </c>
      <c r="C8209" s="1">
        <f>IF(C8208+1=Protocol!$V$21,0,C8208+1)</f>
        <v>7</v>
      </c>
      <c r="D8209" s="1">
        <f t="shared" si="273"/>
        <v>6</v>
      </c>
      <c r="E8209" s="1" t="str">
        <f>INDEX(Protocol[Mark],MATCH(C8209,Protocol[Step],0))</f>
        <v>6Rot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922010006</v>
      </c>
      <c r="H8209" s="134">
        <f>Systematic[[#This Row],[SampleVariableLabel]]+100*Systematic[[#This Row],[State]]</f>
        <v>922010706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923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1pfi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923010001</v>
      </c>
      <c r="H8210" s="134">
        <f>Systematic[[#This Row],[SampleVariableLabel]]+100*Systematic[[#This Row],[State]]</f>
        <v>923010001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923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1OctM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923010002</v>
      </c>
      <c r="H8211" s="134">
        <f>Systematic[[#This Row],[SampleVariableLabel]]+100*Systematic[[#This Row],[State]]</f>
        <v>923010102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923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2D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923010003</v>
      </c>
      <c r="H8212" s="134">
        <f>Systematic[[#This Row],[SampleVariableLabel]]+100*Systematic[[#This Row],[State]]</f>
        <v>923010203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923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2c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923010004</v>
      </c>
      <c r="H8213" s="134">
        <f>Systematic[[#This Row],[SampleVariableLabel]]+100*Systematic[[#This Row],[State]]</f>
        <v>923010304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923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3P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923010005</v>
      </c>
      <c r="H8214" s="134">
        <f>Systematic[[#This Row],[SampleVariableLabel]]+100*Systematic[[#This Row],[State]]</f>
        <v>923010405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923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4S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923010006</v>
      </c>
      <c r="H8215" s="134">
        <f>Systematic[[#This Row],[SampleVariableLabel]]+100*Systematic[[#This Row],[State]]</f>
        <v>923010506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923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5U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923010001</v>
      </c>
      <c r="H8216" s="134">
        <f>Systematic[[#This Row],[SampleVariableLabel]]+100*Systematic[[#This Row],[State]]</f>
        <v>923010601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923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6Rot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923010002</v>
      </c>
      <c r="H8217" s="134">
        <f>Systematic[[#This Row],[SampleVariableLabel]]+100*Systematic[[#This Row],[State]]</f>
        <v>923010702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924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1pfi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924010003</v>
      </c>
      <c r="H8218" s="134">
        <f>Systematic[[#This Row],[SampleVariableLabel]]+100*Systematic[[#This Row],[State]]</f>
        <v>924010003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924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1OctM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924010004</v>
      </c>
      <c r="H8219" s="134">
        <f>Systematic[[#This Row],[SampleVariableLabel]]+100*Systematic[[#This Row],[State]]</f>
        <v>924010104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924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924010005</v>
      </c>
      <c r="H8220" s="134">
        <f>Systematic[[#This Row],[SampleVariableLabel]]+100*Systematic[[#This Row],[State]]</f>
        <v>924010205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924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924010006</v>
      </c>
      <c r="H8221" s="134">
        <f>Systematic[[#This Row],[SampleVariableLabel]]+100*Systematic[[#This Row],[State]]</f>
        <v>924010306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924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924010001</v>
      </c>
      <c r="H8222" s="134">
        <f>Systematic[[#This Row],[SampleVariableLabel]]+100*Systematic[[#This Row],[State]]</f>
        <v>924010401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924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4S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924010002</v>
      </c>
      <c r="H8223" s="134">
        <f>Systematic[[#This Row],[SampleVariableLabel]]+100*Systematic[[#This Row],[State]]</f>
        <v>924010502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924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924010003</v>
      </c>
      <c r="H8224" s="134">
        <f>Systematic[[#This Row],[SampleVariableLabel]]+100*Systematic[[#This Row],[State]]</f>
        <v>924010603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924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924010004</v>
      </c>
      <c r="H8225" s="134">
        <f>Systematic[[#This Row],[SampleVariableLabel]]+100*Systematic[[#This Row],[State]]</f>
        <v>924010704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925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1pfi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925010005</v>
      </c>
      <c r="H8226" s="134">
        <f>Systematic[[#This Row],[SampleVariableLabel]]+100*Systematic[[#This Row],[State]]</f>
        <v>925010005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925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1OctM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925010006</v>
      </c>
      <c r="H8227" s="134">
        <f>Systematic[[#This Row],[SampleVariableLabel]]+100*Systematic[[#This Row],[State]]</f>
        <v>925010106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925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925010001</v>
      </c>
      <c r="H8228" s="134">
        <f>Systematic[[#This Row],[SampleVariableLabel]]+100*Systematic[[#This Row],[State]]</f>
        <v>925010201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925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2c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925010002</v>
      </c>
      <c r="H8229" s="134">
        <f>Systematic[[#This Row],[SampleVariableLabel]]+100*Systematic[[#This Row],[State]]</f>
        <v>925010302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925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3P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925010003</v>
      </c>
      <c r="H8230" s="134">
        <f>Systematic[[#This Row],[SampleVariableLabel]]+100*Systematic[[#This Row],[State]]</f>
        <v>925010403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925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4S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925010004</v>
      </c>
      <c r="H8231" s="134">
        <f>Systematic[[#This Row],[SampleVariableLabel]]+100*Systematic[[#This Row],[State]]</f>
        <v>925010504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925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5U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925010005</v>
      </c>
      <c r="H8232" s="134">
        <f>Systematic[[#This Row],[SampleVariableLabel]]+100*Systematic[[#This Row],[State]]</f>
        <v>925010605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925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6Rot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925010006</v>
      </c>
      <c r="H8233" s="134">
        <f>Systematic[[#This Row],[SampleVariableLabel]]+100*Systematic[[#This Row],[State]]</f>
        <v>925010706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926</v>
      </c>
      <c r="B8234" s="1">
        <f>IF(C8234=0,IF(B8233=Protocol!$V$20,1,B8233+1),B8233)</f>
        <v>1</v>
      </c>
      <c r="C8234" s="1">
        <f>IF(C8233+1=Protocol!$V$21,0,C8233+1)</f>
        <v>0</v>
      </c>
      <c r="D8234" s="1">
        <f t="shared" si="273"/>
        <v>1</v>
      </c>
      <c r="E8234" s="1" t="str">
        <f>INDEX(Protocol[Mark],MATCH(C8234,Protocol[Step],0))</f>
        <v>1pfi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926010001</v>
      </c>
      <c r="H8234" s="134">
        <f>Systematic[[#This Row],[SampleVariableLabel]]+100*Systematic[[#This Row],[State]]</f>
        <v>926010001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926</v>
      </c>
      <c r="B8235" s="1">
        <f>IF(C8235=0,IF(B8234=Protocol!$V$20,1,B8234+1),B8234)</f>
        <v>1</v>
      </c>
      <c r="C8235" s="1">
        <f>IF(C8234+1=Protocol!$V$21,0,C8234+1)</f>
        <v>1</v>
      </c>
      <c r="D8235" s="1">
        <f t="shared" si="273"/>
        <v>2</v>
      </c>
      <c r="E8235" s="1" t="str">
        <f>INDEX(Protocol[Mark],MATCH(C8235,Protocol[Step],0))</f>
        <v>1OctM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926010002</v>
      </c>
      <c r="H8235" s="134">
        <f>Systematic[[#This Row],[SampleVariableLabel]]+100*Systematic[[#This Row],[State]]</f>
        <v>926010102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926</v>
      </c>
      <c r="B8236" s="1">
        <f>IF(C8236=0,IF(B8235=Protocol!$V$20,1,B8235+1),B8235)</f>
        <v>1</v>
      </c>
      <c r="C8236" s="1">
        <f>IF(C8235+1=Protocol!$V$21,0,C8235+1)</f>
        <v>2</v>
      </c>
      <c r="D8236" s="1">
        <f t="shared" si="273"/>
        <v>3</v>
      </c>
      <c r="E8236" s="1" t="str">
        <f>INDEX(Protocol[Mark],MATCH(C8236,Protocol[Step],0))</f>
        <v>2D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926010003</v>
      </c>
      <c r="H8236" s="134">
        <f>Systematic[[#This Row],[SampleVariableLabel]]+100*Systematic[[#This Row],[State]]</f>
        <v>926010203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926</v>
      </c>
      <c r="B8237" s="1">
        <f>IF(C8237=0,IF(B8236=Protocol!$V$20,1,B8236+1),B8236)</f>
        <v>1</v>
      </c>
      <c r="C8237" s="1">
        <f>IF(C8236+1=Protocol!$V$21,0,C8236+1)</f>
        <v>3</v>
      </c>
      <c r="D8237" s="1">
        <f t="shared" si="273"/>
        <v>4</v>
      </c>
      <c r="E8237" s="1" t="str">
        <f>INDEX(Protocol[Mark],MATCH(C8237,Protocol[Step],0))</f>
        <v>2c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926010004</v>
      </c>
      <c r="H8237" s="134">
        <f>Systematic[[#This Row],[SampleVariableLabel]]+100*Systematic[[#This Row],[State]]</f>
        <v>926010304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926</v>
      </c>
      <c r="B8238" s="1">
        <f>IF(C8238=0,IF(B8237=Protocol!$V$20,1,B8237+1),B8237)</f>
        <v>1</v>
      </c>
      <c r="C8238" s="1">
        <f>IF(C8237+1=Protocol!$V$21,0,C8237+1)</f>
        <v>4</v>
      </c>
      <c r="D8238" s="1">
        <f t="shared" si="273"/>
        <v>5</v>
      </c>
      <c r="E8238" s="1" t="str">
        <f>INDEX(Protocol[Mark],MATCH(C8238,Protocol[Step],0))</f>
        <v>3P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926010005</v>
      </c>
      <c r="H8238" s="134">
        <f>Systematic[[#This Row],[SampleVariableLabel]]+100*Systematic[[#This Row],[State]]</f>
        <v>926010405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926</v>
      </c>
      <c r="B8239" s="1">
        <f>IF(C8239=0,IF(B8238=Protocol!$V$20,1,B8238+1),B8238)</f>
        <v>1</v>
      </c>
      <c r="C8239" s="1">
        <f>IF(C8238+1=Protocol!$V$21,0,C8238+1)</f>
        <v>5</v>
      </c>
      <c r="D8239" s="1">
        <f t="shared" si="273"/>
        <v>6</v>
      </c>
      <c r="E8239" s="1" t="str">
        <f>INDEX(Protocol[Mark],MATCH(C8239,Protocol[Step],0))</f>
        <v>4S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926010006</v>
      </c>
      <c r="H8239" s="134">
        <f>Systematic[[#This Row],[SampleVariableLabel]]+100*Systematic[[#This Row],[State]]</f>
        <v>926010506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926</v>
      </c>
      <c r="B8240" s="1">
        <f>IF(C8240=0,IF(B8239=Protocol!$V$20,1,B8239+1),B8239)</f>
        <v>1</v>
      </c>
      <c r="C8240" s="1">
        <f>IF(C8239+1=Protocol!$V$21,0,C8239+1)</f>
        <v>6</v>
      </c>
      <c r="D8240" s="1">
        <f t="shared" si="273"/>
        <v>1</v>
      </c>
      <c r="E8240" s="1" t="str">
        <f>INDEX(Protocol[Mark],MATCH(C8240,Protocol[Step],0))</f>
        <v>5U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926010001</v>
      </c>
      <c r="H8240" s="134">
        <f>Systematic[[#This Row],[SampleVariableLabel]]+100*Systematic[[#This Row],[State]]</f>
        <v>926010601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926</v>
      </c>
      <c r="B8241" s="1">
        <f>IF(C8241=0,IF(B8240=Protocol!$V$20,1,B8240+1),B8240)</f>
        <v>1</v>
      </c>
      <c r="C8241" s="1">
        <f>IF(C8240+1=Protocol!$V$21,0,C8240+1)</f>
        <v>7</v>
      </c>
      <c r="D8241" s="1">
        <f t="shared" si="273"/>
        <v>2</v>
      </c>
      <c r="E8241" s="1" t="str">
        <f>INDEX(Protocol[Mark],MATCH(C8241,Protocol[Step],0))</f>
        <v>6Rot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926010002</v>
      </c>
      <c r="H8241" s="134">
        <f>Systematic[[#This Row],[SampleVariableLabel]]+100*Systematic[[#This Row],[State]]</f>
        <v>926010702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927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1pfi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927010003</v>
      </c>
      <c r="H8242" s="134">
        <f>Systematic[[#This Row],[SampleVariableLabel]]+100*Systematic[[#This Row],[State]]</f>
        <v>927010003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927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1OctM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927010004</v>
      </c>
      <c r="H8243" s="134">
        <f>Systematic[[#This Row],[SampleVariableLabel]]+100*Systematic[[#This Row],[State]]</f>
        <v>927010104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927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2D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927010005</v>
      </c>
      <c r="H8244" s="134">
        <f>Systematic[[#This Row],[SampleVariableLabel]]+100*Systematic[[#This Row],[State]]</f>
        <v>927010205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927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2c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927010006</v>
      </c>
      <c r="H8245" s="134">
        <f>Systematic[[#This Row],[SampleVariableLabel]]+100*Systematic[[#This Row],[State]]</f>
        <v>927010306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927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3P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927010001</v>
      </c>
      <c r="H8246" s="134">
        <f>Systematic[[#This Row],[SampleVariableLabel]]+100*Systematic[[#This Row],[State]]</f>
        <v>927010401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927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4S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927010002</v>
      </c>
      <c r="H8247" s="134">
        <f>Systematic[[#This Row],[SampleVariableLabel]]+100*Systematic[[#This Row],[State]]</f>
        <v>927010502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927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5U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927010003</v>
      </c>
      <c r="H8248" s="134">
        <f>Systematic[[#This Row],[SampleVariableLabel]]+100*Systematic[[#This Row],[State]]</f>
        <v>927010603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927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6Rot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927010004</v>
      </c>
      <c r="H8249" s="134">
        <f>Systematic[[#This Row],[SampleVariableLabel]]+100*Systematic[[#This Row],[State]]</f>
        <v>927010704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928</v>
      </c>
      <c r="B8250" s="1">
        <f>IF(C8250=0,IF(B8249=Protocol!$V$20,1,B8249+1),B8249)</f>
        <v>1</v>
      </c>
      <c r="C8250" s="1">
        <f>IF(C8249+1=Protocol!$V$21,0,C8249+1)</f>
        <v>0</v>
      </c>
      <c r="D8250" s="1">
        <f t="shared" si="273"/>
        <v>5</v>
      </c>
      <c r="E8250" s="1" t="str">
        <f>INDEX(Protocol[Mark],MATCH(C8250,Protocol[Step],0))</f>
        <v>1pfi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928010005</v>
      </c>
      <c r="H8250" s="134">
        <f>Systematic[[#This Row],[SampleVariableLabel]]+100*Systematic[[#This Row],[State]]</f>
        <v>928010005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928</v>
      </c>
      <c r="B8251" s="1">
        <f>IF(C8251=0,IF(B8250=Protocol!$V$20,1,B8250+1),B8250)</f>
        <v>1</v>
      </c>
      <c r="C8251" s="1">
        <f>IF(C8250+1=Protocol!$V$21,0,C8250+1)</f>
        <v>1</v>
      </c>
      <c r="D8251" s="1">
        <f t="shared" si="273"/>
        <v>6</v>
      </c>
      <c r="E8251" s="1" t="str">
        <f>INDEX(Protocol[Mark],MATCH(C8251,Protocol[Step],0))</f>
        <v>1OctM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928010006</v>
      </c>
      <c r="H8251" s="134">
        <f>Systematic[[#This Row],[SampleVariableLabel]]+100*Systematic[[#This Row],[State]]</f>
        <v>928010106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928</v>
      </c>
      <c r="B8252" s="1">
        <f>IF(C8252=0,IF(B8251=Protocol!$V$20,1,B8251+1),B8251)</f>
        <v>1</v>
      </c>
      <c r="C8252" s="1">
        <f>IF(C8251+1=Protocol!$V$21,0,C8251+1)</f>
        <v>2</v>
      </c>
      <c r="D8252" s="1">
        <f t="shared" si="273"/>
        <v>1</v>
      </c>
      <c r="E8252" s="1" t="str">
        <f>INDEX(Protocol[Mark],MATCH(C8252,Protocol[Step],0))</f>
        <v>2D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928010001</v>
      </c>
      <c r="H8252" s="134">
        <f>Systematic[[#This Row],[SampleVariableLabel]]+100*Systematic[[#This Row],[State]]</f>
        <v>928010201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928</v>
      </c>
      <c r="B8253" s="1">
        <f>IF(C8253=0,IF(B8252=Protocol!$V$20,1,B8252+1),B8252)</f>
        <v>1</v>
      </c>
      <c r="C8253" s="1">
        <f>IF(C8252+1=Protocol!$V$21,0,C8252+1)</f>
        <v>3</v>
      </c>
      <c r="D8253" s="1">
        <f t="shared" si="273"/>
        <v>2</v>
      </c>
      <c r="E8253" s="1" t="str">
        <f>INDEX(Protocol[Mark],MATCH(C8253,Protocol[Step],0))</f>
        <v>2c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928010002</v>
      </c>
      <c r="H8253" s="134">
        <f>Systematic[[#This Row],[SampleVariableLabel]]+100*Systematic[[#This Row],[State]]</f>
        <v>928010302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928</v>
      </c>
      <c r="B8254" s="1">
        <f>IF(C8254=0,IF(B8253=Protocol!$V$20,1,B8253+1),B8253)</f>
        <v>1</v>
      </c>
      <c r="C8254" s="1">
        <f>IF(C8253+1=Protocol!$V$21,0,C8253+1)</f>
        <v>4</v>
      </c>
      <c r="D8254" s="1">
        <f t="shared" si="273"/>
        <v>3</v>
      </c>
      <c r="E8254" s="1" t="str">
        <f>INDEX(Protocol[Mark],MATCH(C8254,Protocol[Step],0))</f>
        <v>3P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928010003</v>
      </c>
      <c r="H8254" s="134">
        <f>Systematic[[#This Row],[SampleVariableLabel]]+100*Systematic[[#This Row],[State]]</f>
        <v>928010403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928</v>
      </c>
      <c r="B8255" s="1">
        <f>IF(C8255=0,IF(B8254=Protocol!$V$20,1,B8254+1),B8254)</f>
        <v>1</v>
      </c>
      <c r="C8255" s="1">
        <f>IF(C8254+1=Protocol!$V$21,0,C8254+1)</f>
        <v>5</v>
      </c>
      <c r="D8255" s="1">
        <f t="shared" si="273"/>
        <v>4</v>
      </c>
      <c r="E8255" s="1" t="str">
        <f>INDEX(Protocol[Mark],MATCH(C8255,Protocol[Step],0))</f>
        <v>4S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928010004</v>
      </c>
      <c r="H8255" s="134">
        <f>Systematic[[#This Row],[SampleVariableLabel]]+100*Systematic[[#This Row],[State]]</f>
        <v>928010504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928</v>
      </c>
      <c r="B8256" s="1">
        <f>IF(C8256=0,IF(B8255=Protocol!$V$20,1,B8255+1),B8255)</f>
        <v>1</v>
      </c>
      <c r="C8256" s="1">
        <f>IF(C8255+1=Protocol!$V$21,0,C8255+1)</f>
        <v>6</v>
      </c>
      <c r="D8256" s="1">
        <f t="shared" si="273"/>
        <v>5</v>
      </c>
      <c r="E8256" s="1" t="str">
        <f>INDEX(Protocol[Mark],MATCH(C8256,Protocol[Step],0))</f>
        <v>5U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928010005</v>
      </c>
      <c r="H8256" s="134">
        <f>Systematic[[#This Row],[SampleVariableLabel]]+100*Systematic[[#This Row],[State]]</f>
        <v>928010605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928</v>
      </c>
      <c r="B8257" s="1">
        <f>IF(C8257=0,IF(B8256=Protocol!$V$20,1,B8256+1),B8256)</f>
        <v>1</v>
      </c>
      <c r="C8257" s="1">
        <f>IF(C8256+1=Protocol!$V$21,0,C8256+1)</f>
        <v>7</v>
      </c>
      <c r="D8257" s="1">
        <f t="shared" si="273"/>
        <v>6</v>
      </c>
      <c r="E8257" s="1" t="str">
        <f>INDEX(Protocol[Mark],MATCH(C8257,Protocol[Step],0))</f>
        <v>6Rot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928010006</v>
      </c>
      <c r="H8257" s="134">
        <f>Systematic[[#This Row],[SampleVariableLabel]]+100*Systematic[[#This Row],[State]]</f>
        <v>928010706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929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1pfi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929010001</v>
      </c>
      <c r="H8258" s="134">
        <f>Systematic[[#This Row],[SampleVariableLabel]]+100*Systematic[[#This Row],[State]]</f>
        <v>929010001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929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1OctM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929010002</v>
      </c>
      <c r="H8259" s="134">
        <f>Systematic[[#This Row],[SampleVariableLabel]]+100*Systematic[[#This Row],[State]]</f>
        <v>929010102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929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2D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929010003</v>
      </c>
      <c r="H8260" s="134">
        <f>Systematic[[#This Row],[SampleVariableLabel]]+100*Systematic[[#This Row],[State]]</f>
        <v>929010203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929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2c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929010004</v>
      </c>
      <c r="H8261" s="134">
        <f>Systematic[[#This Row],[SampleVariableLabel]]+100*Systematic[[#This Row],[State]]</f>
        <v>929010304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929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3P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929010005</v>
      </c>
      <c r="H8262" s="134">
        <f>Systematic[[#This Row],[SampleVariableLabel]]+100*Systematic[[#This Row],[State]]</f>
        <v>929010405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929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4S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929010006</v>
      </c>
      <c r="H8263" s="134">
        <f>Systematic[[#This Row],[SampleVariableLabel]]+100*Systematic[[#This Row],[State]]</f>
        <v>929010506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929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5U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929010001</v>
      </c>
      <c r="H8264" s="134">
        <f>Systematic[[#This Row],[SampleVariableLabel]]+100*Systematic[[#This Row],[State]]</f>
        <v>929010601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929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6Rot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929010002</v>
      </c>
      <c r="H8265" s="134">
        <f>Systematic[[#This Row],[SampleVariableLabel]]+100*Systematic[[#This Row],[State]]</f>
        <v>929010702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930</v>
      </c>
      <c r="B8266" s="1">
        <f>IF(C8266=0,IF(B8265=Protocol!$V$20,1,B8265+1),B8265)</f>
        <v>1</v>
      </c>
      <c r="C8266" s="1">
        <f>IF(C8265+1=Protocol!$V$21,0,C8265+1)</f>
        <v>0</v>
      </c>
      <c r="D8266" s="1">
        <f t="shared" si="275"/>
        <v>3</v>
      </c>
      <c r="E8266" s="1" t="str">
        <f>INDEX(Protocol[Mark],MATCH(C8266,Protocol[Step],0))</f>
        <v>1pfi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930010003</v>
      </c>
      <c r="H8266" s="134">
        <f>Systematic[[#This Row],[SampleVariableLabel]]+100*Systematic[[#This Row],[State]]</f>
        <v>930010003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930</v>
      </c>
      <c r="B8267" s="1">
        <f>IF(C8267=0,IF(B8266=Protocol!$V$20,1,B8266+1),B8266)</f>
        <v>1</v>
      </c>
      <c r="C8267" s="1">
        <f>IF(C8266+1=Protocol!$V$21,0,C8266+1)</f>
        <v>1</v>
      </c>
      <c r="D8267" s="1">
        <f t="shared" si="275"/>
        <v>4</v>
      </c>
      <c r="E8267" s="1" t="str">
        <f>INDEX(Protocol[Mark],MATCH(C8267,Protocol[Step],0))</f>
        <v>1OctM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930010004</v>
      </c>
      <c r="H8267" s="134">
        <f>Systematic[[#This Row],[SampleVariableLabel]]+100*Systematic[[#This Row],[State]]</f>
        <v>930010104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930</v>
      </c>
      <c r="B8268" s="1">
        <f>IF(C8268=0,IF(B8267=Protocol!$V$20,1,B8267+1),B8267)</f>
        <v>1</v>
      </c>
      <c r="C8268" s="1">
        <f>IF(C8267+1=Protocol!$V$21,0,C8267+1)</f>
        <v>2</v>
      </c>
      <c r="D8268" s="1">
        <f t="shared" si="275"/>
        <v>5</v>
      </c>
      <c r="E8268" s="1" t="str">
        <f>INDEX(Protocol[Mark],MATCH(C8268,Protocol[Step],0))</f>
        <v>2D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930010005</v>
      </c>
      <c r="H8268" s="134">
        <f>Systematic[[#This Row],[SampleVariableLabel]]+100*Systematic[[#This Row],[State]]</f>
        <v>930010205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930</v>
      </c>
      <c r="B8269" s="1">
        <f>IF(C8269=0,IF(B8268=Protocol!$V$20,1,B8268+1),B8268)</f>
        <v>1</v>
      </c>
      <c r="C8269" s="1">
        <f>IF(C8268+1=Protocol!$V$21,0,C8268+1)</f>
        <v>3</v>
      </c>
      <c r="D8269" s="1">
        <f t="shared" si="275"/>
        <v>6</v>
      </c>
      <c r="E8269" s="1" t="str">
        <f>INDEX(Protocol[Mark],MATCH(C8269,Protocol[Step],0))</f>
        <v>2c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930010006</v>
      </c>
      <c r="H8269" s="134">
        <f>Systematic[[#This Row],[SampleVariableLabel]]+100*Systematic[[#This Row],[State]]</f>
        <v>930010306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930</v>
      </c>
      <c r="B8270" s="1">
        <f>IF(C8270=0,IF(B8269=Protocol!$V$20,1,B8269+1),B8269)</f>
        <v>1</v>
      </c>
      <c r="C8270" s="1">
        <f>IF(C8269+1=Protocol!$V$21,0,C8269+1)</f>
        <v>4</v>
      </c>
      <c r="D8270" s="1">
        <f t="shared" si="275"/>
        <v>1</v>
      </c>
      <c r="E8270" s="1" t="str">
        <f>INDEX(Protocol[Mark],MATCH(C8270,Protocol[Step],0))</f>
        <v>3P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930010001</v>
      </c>
      <c r="H8270" s="134">
        <f>Systematic[[#This Row],[SampleVariableLabel]]+100*Systematic[[#This Row],[State]]</f>
        <v>930010401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930</v>
      </c>
      <c r="B8271" s="1">
        <f>IF(C8271=0,IF(B8270=Protocol!$V$20,1,B8270+1),B8270)</f>
        <v>1</v>
      </c>
      <c r="C8271" s="1">
        <f>IF(C8270+1=Protocol!$V$21,0,C8270+1)</f>
        <v>5</v>
      </c>
      <c r="D8271" s="1">
        <f t="shared" si="275"/>
        <v>2</v>
      </c>
      <c r="E8271" s="1" t="str">
        <f>INDEX(Protocol[Mark],MATCH(C8271,Protocol[Step],0))</f>
        <v>4S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930010002</v>
      </c>
      <c r="H8271" s="134">
        <f>Systematic[[#This Row],[SampleVariableLabel]]+100*Systematic[[#This Row],[State]]</f>
        <v>930010502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930</v>
      </c>
      <c r="B8272" s="1">
        <f>IF(C8272=0,IF(B8271=Protocol!$V$20,1,B8271+1),B8271)</f>
        <v>1</v>
      </c>
      <c r="C8272" s="1">
        <f>IF(C8271+1=Protocol!$V$21,0,C8271+1)</f>
        <v>6</v>
      </c>
      <c r="D8272" s="1">
        <f t="shared" si="275"/>
        <v>3</v>
      </c>
      <c r="E8272" s="1" t="str">
        <f>INDEX(Protocol[Mark],MATCH(C8272,Protocol[Step],0))</f>
        <v>5U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930010003</v>
      </c>
      <c r="H8272" s="134">
        <f>Systematic[[#This Row],[SampleVariableLabel]]+100*Systematic[[#This Row],[State]]</f>
        <v>930010603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930</v>
      </c>
      <c r="B8273" s="1">
        <f>IF(C8273=0,IF(B8272=Protocol!$V$20,1,B8272+1),B8272)</f>
        <v>1</v>
      </c>
      <c r="C8273" s="1">
        <f>IF(C8272+1=Protocol!$V$21,0,C8272+1)</f>
        <v>7</v>
      </c>
      <c r="D8273" s="1">
        <f t="shared" si="275"/>
        <v>4</v>
      </c>
      <c r="E8273" s="1" t="str">
        <f>INDEX(Protocol[Mark],MATCH(C8273,Protocol[Step],0))</f>
        <v>6Rot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930010004</v>
      </c>
      <c r="H8273" s="134">
        <f>Systematic[[#This Row],[SampleVariableLabel]]+100*Systematic[[#This Row],[State]]</f>
        <v>930010704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931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1pfi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931010005</v>
      </c>
      <c r="H8274" s="134">
        <f>Systematic[[#This Row],[SampleVariableLabel]]+100*Systematic[[#This Row],[State]]</f>
        <v>931010005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931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1OctM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931010006</v>
      </c>
      <c r="H8275" s="134">
        <f>Systematic[[#This Row],[SampleVariableLabel]]+100*Systematic[[#This Row],[State]]</f>
        <v>931010106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931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931010001</v>
      </c>
      <c r="H8276" s="134">
        <f>Systematic[[#This Row],[SampleVariableLabel]]+100*Systematic[[#This Row],[State]]</f>
        <v>931010201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931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2c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931010002</v>
      </c>
      <c r="H8277" s="134">
        <f>Systematic[[#This Row],[SampleVariableLabel]]+100*Systematic[[#This Row],[State]]</f>
        <v>931010302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931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931010003</v>
      </c>
      <c r="H8278" s="134">
        <f>Systematic[[#This Row],[SampleVariableLabel]]+100*Systematic[[#This Row],[State]]</f>
        <v>931010403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931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4S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931010004</v>
      </c>
      <c r="H8279" s="134">
        <f>Systematic[[#This Row],[SampleVariableLabel]]+100*Systematic[[#This Row],[State]]</f>
        <v>931010504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931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5U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931010005</v>
      </c>
      <c r="H8280" s="134">
        <f>Systematic[[#This Row],[SampleVariableLabel]]+100*Systematic[[#This Row],[State]]</f>
        <v>931010605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931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6Rot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931010006</v>
      </c>
      <c r="H8281" s="134">
        <f>Systematic[[#This Row],[SampleVariableLabel]]+100*Systematic[[#This Row],[State]]</f>
        <v>931010706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932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1pfi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932010001</v>
      </c>
      <c r="H8282" s="134">
        <f>Systematic[[#This Row],[SampleVariableLabel]]+100*Systematic[[#This Row],[State]]</f>
        <v>932010001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932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1OctM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932010002</v>
      </c>
      <c r="H8283" s="134">
        <f>Systematic[[#This Row],[SampleVariableLabel]]+100*Systematic[[#This Row],[State]]</f>
        <v>932010102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932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2D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932010003</v>
      </c>
      <c r="H8284" s="134">
        <f>Systematic[[#This Row],[SampleVariableLabel]]+100*Systematic[[#This Row],[State]]</f>
        <v>932010203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932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2c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932010004</v>
      </c>
      <c r="H8285" s="134">
        <f>Systematic[[#This Row],[SampleVariableLabel]]+100*Systematic[[#This Row],[State]]</f>
        <v>932010304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932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3P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932010005</v>
      </c>
      <c r="H8286" s="134">
        <f>Systematic[[#This Row],[SampleVariableLabel]]+100*Systematic[[#This Row],[State]]</f>
        <v>932010405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932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4S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932010006</v>
      </c>
      <c r="H8287" s="134">
        <f>Systematic[[#This Row],[SampleVariableLabel]]+100*Systematic[[#This Row],[State]]</f>
        <v>932010506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932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5U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932010001</v>
      </c>
      <c r="H8288" s="134">
        <f>Systematic[[#This Row],[SampleVariableLabel]]+100*Systematic[[#This Row],[State]]</f>
        <v>932010601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932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6Rot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932010002</v>
      </c>
      <c r="H8289" s="134">
        <f>Systematic[[#This Row],[SampleVariableLabel]]+100*Systematic[[#This Row],[State]]</f>
        <v>932010702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933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1pfi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933010003</v>
      </c>
      <c r="H8290" s="134">
        <f>Systematic[[#This Row],[SampleVariableLabel]]+100*Systematic[[#This Row],[State]]</f>
        <v>933010003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933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1OctM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933010004</v>
      </c>
      <c r="H8291" s="134">
        <f>Systematic[[#This Row],[SampleVariableLabel]]+100*Systematic[[#This Row],[State]]</f>
        <v>933010104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933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2D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933010005</v>
      </c>
      <c r="H8292" s="134">
        <f>Systematic[[#This Row],[SampleVariableLabel]]+100*Systematic[[#This Row],[State]]</f>
        <v>933010205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933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2c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933010006</v>
      </c>
      <c r="H8293" s="134">
        <f>Systematic[[#This Row],[SampleVariableLabel]]+100*Systematic[[#This Row],[State]]</f>
        <v>933010306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933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3P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933010001</v>
      </c>
      <c r="H8294" s="134">
        <f>Systematic[[#This Row],[SampleVariableLabel]]+100*Systematic[[#This Row],[State]]</f>
        <v>933010401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933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4S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933010002</v>
      </c>
      <c r="H8295" s="134">
        <f>Systematic[[#This Row],[SampleVariableLabel]]+100*Systematic[[#This Row],[State]]</f>
        <v>933010502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933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5U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933010003</v>
      </c>
      <c r="H8296" s="134">
        <f>Systematic[[#This Row],[SampleVariableLabel]]+100*Systematic[[#This Row],[State]]</f>
        <v>933010603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933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6Rot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933010004</v>
      </c>
      <c r="H8297" s="134">
        <f>Systematic[[#This Row],[SampleVariableLabel]]+100*Systematic[[#This Row],[State]]</f>
        <v>933010704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934</v>
      </c>
      <c r="B8298" s="1">
        <f>IF(C8298=0,IF(B8297=Protocol!$V$20,1,B8297+1),B8297)</f>
        <v>1</v>
      </c>
      <c r="C8298" s="1">
        <f>IF(C8297+1=Protocol!$V$21,0,C8297+1)</f>
        <v>0</v>
      </c>
      <c r="D8298" s="1">
        <f t="shared" si="275"/>
        <v>5</v>
      </c>
      <c r="E8298" s="1" t="str">
        <f>INDEX(Protocol[Mark],MATCH(C8298,Protocol[Step],0))</f>
        <v>1pfi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934010005</v>
      </c>
      <c r="H8298" s="134">
        <f>Systematic[[#This Row],[SampleVariableLabel]]+100*Systematic[[#This Row],[State]]</f>
        <v>934010005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934</v>
      </c>
      <c r="B8299" s="1">
        <f>IF(C8299=0,IF(B8298=Protocol!$V$20,1,B8298+1),B8298)</f>
        <v>1</v>
      </c>
      <c r="C8299" s="1">
        <f>IF(C8298+1=Protocol!$V$21,0,C8298+1)</f>
        <v>1</v>
      </c>
      <c r="D8299" s="1">
        <f t="shared" si="275"/>
        <v>6</v>
      </c>
      <c r="E8299" s="1" t="str">
        <f>INDEX(Protocol[Mark],MATCH(C8299,Protocol[Step],0))</f>
        <v>1OctM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934010006</v>
      </c>
      <c r="H8299" s="134">
        <f>Systematic[[#This Row],[SampleVariableLabel]]+100*Systematic[[#This Row],[State]]</f>
        <v>934010106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934</v>
      </c>
      <c r="B8300" s="1">
        <f>IF(C8300=0,IF(B8299=Protocol!$V$20,1,B8299+1),B8299)</f>
        <v>1</v>
      </c>
      <c r="C8300" s="1">
        <f>IF(C8299+1=Protocol!$V$21,0,C8299+1)</f>
        <v>2</v>
      </c>
      <c r="D8300" s="1">
        <f t="shared" si="275"/>
        <v>1</v>
      </c>
      <c r="E8300" s="1" t="str">
        <f>INDEX(Protocol[Mark],MATCH(C8300,Protocol[Step],0))</f>
        <v>2D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934010001</v>
      </c>
      <c r="H8300" s="134">
        <f>Systematic[[#This Row],[SampleVariableLabel]]+100*Systematic[[#This Row],[State]]</f>
        <v>934010201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934</v>
      </c>
      <c r="B8301" s="1">
        <f>IF(C8301=0,IF(B8300=Protocol!$V$20,1,B8300+1),B8300)</f>
        <v>1</v>
      </c>
      <c r="C8301" s="1">
        <f>IF(C8300+1=Protocol!$V$21,0,C8300+1)</f>
        <v>3</v>
      </c>
      <c r="D8301" s="1">
        <f t="shared" si="275"/>
        <v>2</v>
      </c>
      <c r="E8301" s="1" t="str">
        <f>INDEX(Protocol[Mark],MATCH(C8301,Protocol[Step],0))</f>
        <v>2c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934010002</v>
      </c>
      <c r="H8301" s="134">
        <f>Systematic[[#This Row],[SampleVariableLabel]]+100*Systematic[[#This Row],[State]]</f>
        <v>934010302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934</v>
      </c>
      <c r="B8302" s="1">
        <f>IF(C8302=0,IF(B8301=Protocol!$V$20,1,B8301+1),B8301)</f>
        <v>1</v>
      </c>
      <c r="C8302" s="1">
        <f>IF(C8301+1=Protocol!$V$21,0,C8301+1)</f>
        <v>4</v>
      </c>
      <c r="D8302" s="1">
        <f t="shared" si="275"/>
        <v>3</v>
      </c>
      <c r="E8302" s="1" t="str">
        <f>INDEX(Protocol[Mark],MATCH(C8302,Protocol[Step],0))</f>
        <v>3P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934010003</v>
      </c>
      <c r="H8302" s="134">
        <f>Systematic[[#This Row],[SampleVariableLabel]]+100*Systematic[[#This Row],[State]]</f>
        <v>934010403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934</v>
      </c>
      <c r="B8303" s="1">
        <f>IF(C8303=0,IF(B8302=Protocol!$V$20,1,B8302+1),B8302)</f>
        <v>1</v>
      </c>
      <c r="C8303" s="1">
        <f>IF(C8302+1=Protocol!$V$21,0,C8302+1)</f>
        <v>5</v>
      </c>
      <c r="D8303" s="1">
        <f t="shared" si="275"/>
        <v>4</v>
      </c>
      <c r="E8303" s="1" t="str">
        <f>INDEX(Protocol[Mark],MATCH(C8303,Protocol[Step],0))</f>
        <v>4S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934010004</v>
      </c>
      <c r="H8303" s="134">
        <f>Systematic[[#This Row],[SampleVariableLabel]]+100*Systematic[[#This Row],[State]]</f>
        <v>934010504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934</v>
      </c>
      <c r="B8304" s="1">
        <f>IF(C8304=0,IF(B8303=Protocol!$V$20,1,B8303+1),B8303)</f>
        <v>1</v>
      </c>
      <c r="C8304" s="1">
        <f>IF(C8303+1=Protocol!$V$21,0,C8303+1)</f>
        <v>6</v>
      </c>
      <c r="D8304" s="1">
        <f t="shared" si="275"/>
        <v>5</v>
      </c>
      <c r="E8304" s="1" t="str">
        <f>INDEX(Protocol[Mark],MATCH(C8304,Protocol[Step],0))</f>
        <v>5U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934010005</v>
      </c>
      <c r="H8304" s="134">
        <f>Systematic[[#This Row],[SampleVariableLabel]]+100*Systematic[[#This Row],[State]]</f>
        <v>934010605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934</v>
      </c>
      <c r="B8305" s="1">
        <f>IF(C8305=0,IF(B8304=Protocol!$V$20,1,B8304+1),B8304)</f>
        <v>1</v>
      </c>
      <c r="C8305" s="1">
        <f>IF(C8304+1=Protocol!$V$21,0,C8304+1)</f>
        <v>7</v>
      </c>
      <c r="D8305" s="1">
        <f t="shared" si="275"/>
        <v>6</v>
      </c>
      <c r="E8305" s="1" t="str">
        <f>INDEX(Protocol[Mark],MATCH(C8305,Protocol[Step],0))</f>
        <v>6Rot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934010006</v>
      </c>
      <c r="H8305" s="134">
        <f>Systematic[[#This Row],[SampleVariableLabel]]+100*Systematic[[#This Row],[State]]</f>
        <v>934010706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935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1pfi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935010001</v>
      </c>
      <c r="H8306" s="134">
        <f>Systematic[[#This Row],[SampleVariableLabel]]+100*Systematic[[#This Row],[State]]</f>
        <v>935010001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935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1OctM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935010002</v>
      </c>
      <c r="H8307" s="134">
        <f>Systematic[[#This Row],[SampleVariableLabel]]+100*Systematic[[#This Row],[State]]</f>
        <v>935010102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935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2D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935010003</v>
      </c>
      <c r="H8308" s="134">
        <f>Systematic[[#This Row],[SampleVariableLabel]]+100*Systematic[[#This Row],[State]]</f>
        <v>935010203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935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2c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935010004</v>
      </c>
      <c r="H8309" s="134">
        <f>Systematic[[#This Row],[SampleVariableLabel]]+100*Systematic[[#This Row],[State]]</f>
        <v>935010304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935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3P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935010005</v>
      </c>
      <c r="H8310" s="134">
        <f>Systematic[[#This Row],[SampleVariableLabel]]+100*Systematic[[#This Row],[State]]</f>
        <v>935010405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935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4S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935010006</v>
      </c>
      <c r="H8311" s="134">
        <f>Systematic[[#This Row],[SampleVariableLabel]]+100*Systematic[[#This Row],[State]]</f>
        <v>935010506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935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5U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935010001</v>
      </c>
      <c r="H8312" s="134">
        <f>Systematic[[#This Row],[SampleVariableLabel]]+100*Systematic[[#This Row],[State]]</f>
        <v>935010601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935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6Rot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935010002</v>
      </c>
      <c r="H8313" s="134">
        <f>Systematic[[#This Row],[SampleVariableLabel]]+100*Systematic[[#This Row],[State]]</f>
        <v>935010702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936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1pfi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936010003</v>
      </c>
      <c r="H8314" s="134">
        <f>Systematic[[#This Row],[SampleVariableLabel]]+100*Systematic[[#This Row],[State]]</f>
        <v>936010003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936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1OctM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936010004</v>
      </c>
      <c r="H8315" s="134">
        <f>Systematic[[#This Row],[SampleVariableLabel]]+100*Systematic[[#This Row],[State]]</f>
        <v>936010104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936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2D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936010005</v>
      </c>
      <c r="H8316" s="134">
        <f>Systematic[[#This Row],[SampleVariableLabel]]+100*Systematic[[#This Row],[State]]</f>
        <v>936010205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936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2c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936010006</v>
      </c>
      <c r="H8317" s="134">
        <f>Systematic[[#This Row],[SampleVariableLabel]]+100*Systematic[[#This Row],[State]]</f>
        <v>936010306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936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3P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936010001</v>
      </c>
      <c r="H8318" s="134">
        <f>Systematic[[#This Row],[SampleVariableLabel]]+100*Systematic[[#This Row],[State]]</f>
        <v>936010401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936</v>
      </c>
      <c r="B8319" s="1">
        <f>IF(C8319=0,IF(B8318=Protocol!$V$20,1,B8318+1),B8318)</f>
        <v>1</v>
      </c>
      <c r="C8319" s="1">
        <f>IF(C8318+1=Protocol!$V$21,0,C8318+1)</f>
        <v>5</v>
      </c>
      <c r="D8319" s="1">
        <f t="shared" si="275"/>
        <v>2</v>
      </c>
      <c r="E8319" s="1" t="str">
        <f>INDEX(Protocol[Mark],MATCH(C8319,Protocol[Step],0))</f>
        <v>4S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936010002</v>
      </c>
      <c r="H8319" s="134">
        <f>Systematic[[#This Row],[SampleVariableLabel]]+100*Systematic[[#This Row],[State]]</f>
        <v>936010502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936</v>
      </c>
      <c r="B8320" s="1">
        <f>IF(C8320=0,IF(B8319=Protocol!$V$20,1,B8319+1),B8319)</f>
        <v>1</v>
      </c>
      <c r="C8320" s="1">
        <f>IF(C8319+1=Protocol!$V$21,0,C8319+1)</f>
        <v>6</v>
      </c>
      <c r="D8320" s="1">
        <f t="shared" si="275"/>
        <v>3</v>
      </c>
      <c r="E8320" s="1" t="str">
        <f>INDEX(Protocol[Mark],MATCH(C8320,Protocol[Step],0))</f>
        <v>5U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936010003</v>
      </c>
      <c r="H8320" s="134">
        <f>Systematic[[#This Row],[SampleVariableLabel]]+100*Systematic[[#This Row],[State]]</f>
        <v>936010603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936</v>
      </c>
      <c r="B8321" s="1">
        <f>IF(C8321=0,IF(B8320=Protocol!$V$20,1,B8320+1),B8320)</f>
        <v>1</v>
      </c>
      <c r="C8321" s="1">
        <f>IF(C8320+1=Protocol!$V$21,0,C8320+1)</f>
        <v>7</v>
      </c>
      <c r="D8321" s="1">
        <f t="shared" si="275"/>
        <v>4</v>
      </c>
      <c r="E8321" s="1" t="str">
        <f>INDEX(Protocol[Mark],MATCH(C8321,Protocol[Step],0))</f>
        <v>6Rot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936010004</v>
      </c>
      <c r="H8321" s="134">
        <f>Systematic[[#This Row],[SampleVariableLabel]]+100*Systematic[[#This Row],[State]]</f>
        <v>936010704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937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1pfi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937010005</v>
      </c>
      <c r="H8322" s="134">
        <f>Systematic[[#This Row],[SampleVariableLabel]]+100*Systematic[[#This Row],[State]]</f>
        <v>937010005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937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1OctM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937010006</v>
      </c>
      <c r="H8323" s="134">
        <f>Systematic[[#This Row],[SampleVariableLabel]]+100*Systematic[[#This Row],[State]]</f>
        <v>937010106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937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937010001</v>
      </c>
      <c r="H8324" s="134">
        <f>Systematic[[#This Row],[SampleVariableLabel]]+100*Systematic[[#This Row],[State]]</f>
        <v>937010201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937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937010002</v>
      </c>
      <c r="H8325" s="134">
        <f>Systematic[[#This Row],[SampleVariableLabel]]+100*Systematic[[#This Row],[State]]</f>
        <v>937010302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937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3P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937010003</v>
      </c>
      <c r="H8326" s="134">
        <f>Systematic[[#This Row],[SampleVariableLabel]]+100*Systematic[[#This Row],[State]]</f>
        <v>937010403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937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937010004</v>
      </c>
      <c r="H8327" s="134">
        <f>Systematic[[#This Row],[SampleVariableLabel]]+100*Systematic[[#This Row],[State]]</f>
        <v>937010504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937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5U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937010005</v>
      </c>
      <c r="H8328" s="134">
        <f>Systematic[[#This Row],[SampleVariableLabel]]+100*Systematic[[#This Row],[State]]</f>
        <v>937010605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937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6Rot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937010006</v>
      </c>
      <c r="H8329" s="134">
        <f>Systematic[[#This Row],[SampleVariableLabel]]+100*Systematic[[#This Row],[State]]</f>
        <v>937010706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938</v>
      </c>
      <c r="B8330" s="1">
        <f>IF(C8330=0,IF(B8329=Protocol!$V$20,1,B8329+1),B8329)</f>
        <v>1</v>
      </c>
      <c r="C8330" s="1">
        <f>IF(C8329+1=Protocol!$V$21,0,C8329+1)</f>
        <v>0</v>
      </c>
      <c r="D8330" s="1">
        <f t="shared" si="277"/>
        <v>1</v>
      </c>
      <c r="E8330" s="1" t="str">
        <f>INDEX(Protocol[Mark],MATCH(C8330,Protocol[Step],0))</f>
        <v>1pfi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938010001</v>
      </c>
      <c r="H8330" s="134">
        <f>Systematic[[#This Row],[SampleVariableLabel]]+100*Systematic[[#This Row],[State]]</f>
        <v>938010001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938</v>
      </c>
      <c r="B8331" s="1">
        <f>IF(C8331=0,IF(B8330=Protocol!$V$20,1,B8330+1),B8330)</f>
        <v>1</v>
      </c>
      <c r="C8331" s="1">
        <f>IF(C8330+1=Protocol!$V$21,0,C8330+1)</f>
        <v>1</v>
      </c>
      <c r="D8331" s="1">
        <f t="shared" si="277"/>
        <v>2</v>
      </c>
      <c r="E8331" s="1" t="str">
        <f>INDEX(Protocol[Mark],MATCH(C8331,Protocol[Step],0))</f>
        <v>1OctM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938010002</v>
      </c>
      <c r="H8331" s="134">
        <f>Systematic[[#This Row],[SampleVariableLabel]]+100*Systematic[[#This Row],[State]]</f>
        <v>938010102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938</v>
      </c>
      <c r="B8332" s="1">
        <f>IF(C8332=0,IF(B8331=Protocol!$V$20,1,B8331+1),B8331)</f>
        <v>1</v>
      </c>
      <c r="C8332" s="1">
        <f>IF(C8331+1=Protocol!$V$21,0,C8331+1)</f>
        <v>2</v>
      </c>
      <c r="D8332" s="1">
        <f t="shared" si="277"/>
        <v>3</v>
      </c>
      <c r="E8332" s="1" t="str">
        <f>INDEX(Protocol[Mark],MATCH(C8332,Protocol[Step],0))</f>
        <v>2D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938010003</v>
      </c>
      <c r="H8332" s="134">
        <f>Systematic[[#This Row],[SampleVariableLabel]]+100*Systematic[[#This Row],[State]]</f>
        <v>938010203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938</v>
      </c>
      <c r="B8333" s="1">
        <f>IF(C8333=0,IF(B8332=Protocol!$V$20,1,B8332+1),B8332)</f>
        <v>1</v>
      </c>
      <c r="C8333" s="1">
        <f>IF(C8332+1=Protocol!$V$21,0,C8332+1)</f>
        <v>3</v>
      </c>
      <c r="D8333" s="1">
        <f t="shared" si="277"/>
        <v>4</v>
      </c>
      <c r="E8333" s="1" t="str">
        <f>INDEX(Protocol[Mark],MATCH(C8333,Protocol[Step],0))</f>
        <v>2c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938010004</v>
      </c>
      <c r="H8333" s="134">
        <f>Systematic[[#This Row],[SampleVariableLabel]]+100*Systematic[[#This Row],[State]]</f>
        <v>938010304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938</v>
      </c>
      <c r="B8334" s="1">
        <f>IF(C8334=0,IF(B8333=Protocol!$V$20,1,B8333+1),B8333)</f>
        <v>1</v>
      </c>
      <c r="C8334" s="1">
        <f>IF(C8333+1=Protocol!$V$21,0,C8333+1)</f>
        <v>4</v>
      </c>
      <c r="D8334" s="1">
        <f t="shared" si="277"/>
        <v>5</v>
      </c>
      <c r="E8334" s="1" t="str">
        <f>INDEX(Protocol[Mark],MATCH(C8334,Protocol[Step],0))</f>
        <v>3P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938010005</v>
      </c>
      <c r="H8334" s="134">
        <f>Systematic[[#This Row],[SampleVariableLabel]]+100*Systematic[[#This Row],[State]]</f>
        <v>938010405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938</v>
      </c>
      <c r="B8335" s="1">
        <f>IF(C8335=0,IF(B8334=Protocol!$V$20,1,B8334+1),B8334)</f>
        <v>1</v>
      </c>
      <c r="C8335" s="1">
        <f>IF(C8334+1=Protocol!$V$21,0,C8334+1)</f>
        <v>5</v>
      </c>
      <c r="D8335" s="1">
        <f t="shared" si="277"/>
        <v>6</v>
      </c>
      <c r="E8335" s="1" t="str">
        <f>INDEX(Protocol[Mark],MATCH(C8335,Protocol[Step],0))</f>
        <v>4S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938010006</v>
      </c>
      <c r="H8335" s="134">
        <f>Systematic[[#This Row],[SampleVariableLabel]]+100*Systematic[[#This Row],[State]]</f>
        <v>938010506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938</v>
      </c>
      <c r="B8336" s="1">
        <f>IF(C8336=0,IF(B8335=Protocol!$V$20,1,B8335+1),B8335)</f>
        <v>1</v>
      </c>
      <c r="C8336" s="1">
        <f>IF(C8335+1=Protocol!$V$21,0,C8335+1)</f>
        <v>6</v>
      </c>
      <c r="D8336" s="1">
        <f t="shared" si="277"/>
        <v>1</v>
      </c>
      <c r="E8336" s="1" t="str">
        <f>INDEX(Protocol[Mark],MATCH(C8336,Protocol[Step],0))</f>
        <v>5U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938010001</v>
      </c>
      <c r="H8336" s="134">
        <f>Systematic[[#This Row],[SampleVariableLabel]]+100*Systematic[[#This Row],[State]]</f>
        <v>938010601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938</v>
      </c>
      <c r="B8337" s="1">
        <f>IF(C8337=0,IF(B8336=Protocol!$V$20,1,B8336+1),B8336)</f>
        <v>1</v>
      </c>
      <c r="C8337" s="1">
        <f>IF(C8336+1=Protocol!$V$21,0,C8336+1)</f>
        <v>7</v>
      </c>
      <c r="D8337" s="1">
        <f t="shared" si="277"/>
        <v>2</v>
      </c>
      <c r="E8337" s="1" t="str">
        <f>INDEX(Protocol[Mark],MATCH(C8337,Protocol[Step],0))</f>
        <v>6Rot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938010002</v>
      </c>
      <c r="H8337" s="134">
        <f>Systematic[[#This Row],[SampleVariableLabel]]+100*Systematic[[#This Row],[State]]</f>
        <v>938010702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939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1pfi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939010003</v>
      </c>
      <c r="H8338" s="134">
        <f>Systematic[[#This Row],[SampleVariableLabel]]+100*Systematic[[#This Row],[State]]</f>
        <v>939010003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939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1OctM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939010004</v>
      </c>
      <c r="H8339" s="134">
        <f>Systematic[[#This Row],[SampleVariableLabel]]+100*Systematic[[#This Row],[State]]</f>
        <v>939010104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939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2D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939010005</v>
      </c>
      <c r="H8340" s="134">
        <f>Systematic[[#This Row],[SampleVariableLabel]]+100*Systematic[[#This Row],[State]]</f>
        <v>939010205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939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2c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939010006</v>
      </c>
      <c r="H8341" s="134">
        <f>Systematic[[#This Row],[SampleVariableLabel]]+100*Systematic[[#This Row],[State]]</f>
        <v>939010306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939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3P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939010001</v>
      </c>
      <c r="H8342" s="134">
        <f>Systematic[[#This Row],[SampleVariableLabel]]+100*Systematic[[#This Row],[State]]</f>
        <v>939010401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939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4S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939010002</v>
      </c>
      <c r="H8343" s="134">
        <f>Systematic[[#This Row],[SampleVariableLabel]]+100*Systematic[[#This Row],[State]]</f>
        <v>939010502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939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5U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939010003</v>
      </c>
      <c r="H8344" s="134">
        <f>Systematic[[#This Row],[SampleVariableLabel]]+100*Systematic[[#This Row],[State]]</f>
        <v>939010603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939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6Rot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939010004</v>
      </c>
      <c r="H8345" s="134">
        <f>Systematic[[#This Row],[SampleVariableLabel]]+100*Systematic[[#This Row],[State]]</f>
        <v>939010704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940</v>
      </c>
      <c r="B8346" s="1">
        <f>IF(C8346=0,IF(B8345=Protocol!$V$20,1,B8345+1),B8345)</f>
        <v>1</v>
      </c>
      <c r="C8346" s="1">
        <f>IF(C8345+1=Protocol!$V$21,0,C8345+1)</f>
        <v>0</v>
      </c>
      <c r="D8346" s="1">
        <f t="shared" si="277"/>
        <v>5</v>
      </c>
      <c r="E8346" s="1" t="str">
        <f>INDEX(Protocol[Mark],MATCH(C8346,Protocol[Step],0))</f>
        <v>1pfi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940010005</v>
      </c>
      <c r="H8346" s="134">
        <f>Systematic[[#This Row],[SampleVariableLabel]]+100*Systematic[[#This Row],[State]]</f>
        <v>940010005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940</v>
      </c>
      <c r="B8347" s="1">
        <f>IF(C8347=0,IF(B8346=Protocol!$V$20,1,B8346+1),B8346)</f>
        <v>1</v>
      </c>
      <c r="C8347" s="1">
        <f>IF(C8346+1=Protocol!$V$21,0,C8346+1)</f>
        <v>1</v>
      </c>
      <c r="D8347" s="1">
        <f t="shared" si="277"/>
        <v>6</v>
      </c>
      <c r="E8347" s="1" t="str">
        <f>INDEX(Protocol[Mark],MATCH(C8347,Protocol[Step],0))</f>
        <v>1OctM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940010006</v>
      </c>
      <c r="H8347" s="134">
        <f>Systematic[[#This Row],[SampleVariableLabel]]+100*Systematic[[#This Row],[State]]</f>
        <v>940010106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940</v>
      </c>
      <c r="B8348" s="1">
        <f>IF(C8348=0,IF(B8347=Protocol!$V$20,1,B8347+1),B8347)</f>
        <v>1</v>
      </c>
      <c r="C8348" s="1">
        <f>IF(C8347+1=Protocol!$V$21,0,C8347+1)</f>
        <v>2</v>
      </c>
      <c r="D8348" s="1">
        <f t="shared" si="277"/>
        <v>1</v>
      </c>
      <c r="E8348" s="1" t="str">
        <f>INDEX(Protocol[Mark],MATCH(C8348,Protocol[Step],0))</f>
        <v>2D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940010001</v>
      </c>
      <c r="H8348" s="134">
        <f>Systematic[[#This Row],[SampleVariableLabel]]+100*Systematic[[#This Row],[State]]</f>
        <v>940010201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940</v>
      </c>
      <c r="B8349" s="1">
        <f>IF(C8349=0,IF(B8348=Protocol!$V$20,1,B8348+1),B8348)</f>
        <v>1</v>
      </c>
      <c r="C8349" s="1">
        <f>IF(C8348+1=Protocol!$V$21,0,C8348+1)</f>
        <v>3</v>
      </c>
      <c r="D8349" s="1">
        <f t="shared" si="277"/>
        <v>2</v>
      </c>
      <c r="E8349" s="1" t="str">
        <f>INDEX(Protocol[Mark],MATCH(C8349,Protocol[Step],0))</f>
        <v>2c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940010002</v>
      </c>
      <c r="H8349" s="134">
        <f>Systematic[[#This Row],[SampleVariableLabel]]+100*Systematic[[#This Row],[State]]</f>
        <v>940010302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940</v>
      </c>
      <c r="B8350" s="1">
        <f>IF(C8350=0,IF(B8349=Protocol!$V$20,1,B8349+1),B8349)</f>
        <v>1</v>
      </c>
      <c r="C8350" s="1">
        <f>IF(C8349+1=Protocol!$V$21,0,C8349+1)</f>
        <v>4</v>
      </c>
      <c r="D8350" s="1">
        <f t="shared" si="277"/>
        <v>3</v>
      </c>
      <c r="E8350" s="1" t="str">
        <f>INDEX(Protocol[Mark],MATCH(C8350,Protocol[Step],0))</f>
        <v>3P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940010003</v>
      </c>
      <c r="H8350" s="134">
        <f>Systematic[[#This Row],[SampleVariableLabel]]+100*Systematic[[#This Row],[State]]</f>
        <v>940010403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940</v>
      </c>
      <c r="B8351" s="1">
        <f>IF(C8351=0,IF(B8350=Protocol!$V$20,1,B8350+1),B8350)</f>
        <v>1</v>
      </c>
      <c r="C8351" s="1">
        <f>IF(C8350+1=Protocol!$V$21,0,C8350+1)</f>
        <v>5</v>
      </c>
      <c r="D8351" s="1">
        <f t="shared" si="277"/>
        <v>4</v>
      </c>
      <c r="E8351" s="1" t="str">
        <f>INDEX(Protocol[Mark],MATCH(C8351,Protocol[Step],0))</f>
        <v>4S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940010004</v>
      </c>
      <c r="H8351" s="134">
        <f>Systematic[[#This Row],[SampleVariableLabel]]+100*Systematic[[#This Row],[State]]</f>
        <v>940010504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940</v>
      </c>
      <c r="B8352" s="1">
        <f>IF(C8352=0,IF(B8351=Protocol!$V$20,1,B8351+1),B8351)</f>
        <v>1</v>
      </c>
      <c r="C8352" s="1">
        <f>IF(C8351+1=Protocol!$V$21,0,C8351+1)</f>
        <v>6</v>
      </c>
      <c r="D8352" s="1">
        <f t="shared" si="277"/>
        <v>5</v>
      </c>
      <c r="E8352" s="1" t="str">
        <f>INDEX(Protocol[Mark],MATCH(C8352,Protocol[Step],0))</f>
        <v>5U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940010005</v>
      </c>
      <c r="H8352" s="134">
        <f>Systematic[[#This Row],[SampleVariableLabel]]+100*Systematic[[#This Row],[State]]</f>
        <v>940010605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940</v>
      </c>
      <c r="B8353" s="1">
        <f>IF(C8353=0,IF(B8352=Protocol!$V$20,1,B8352+1),B8352)</f>
        <v>1</v>
      </c>
      <c r="C8353" s="1">
        <f>IF(C8352+1=Protocol!$V$21,0,C8352+1)</f>
        <v>7</v>
      </c>
      <c r="D8353" s="1">
        <f t="shared" si="277"/>
        <v>6</v>
      </c>
      <c r="E8353" s="1" t="str">
        <f>INDEX(Protocol[Mark],MATCH(C8353,Protocol[Step],0))</f>
        <v>6Rot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940010006</v>
      </c>
      <c r="H8353" s="134">
        <f>Systematic[[#This Row],[SampleVariableLabel]]+100*Systematic[[#This Row],[State]]</f>
        <v>940010706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941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1pfi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941010001</v>
      </c>
      <c r="H8354" s="134">
        <f>Systematic[[#This Row],[SampleVariableLabel]]+100*Systematic[[#This Row],[State]]</f>
        <v>941010001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941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1OctM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941010002</v>
      </c>
      <c r="H8355" s="134">
        <f>Systematic[[#This Row],[SampleVariableLabel]]+100*Systematic[[#This Row],[State]]</f>
        <v>941010102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941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2D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941010003</v>
      </c>
      <c r="H8356" s="134">
        <f>Systematic[[#This Row],[SampleVariableLabel]]+100*Systematic[[#This Row],[State]]</f>
        <v>941010203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941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2c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941010004</v>
      </c>
      <c r="H8357" s="134">
        <f>Systematic[[#This Row],[SampleVariableLabel]]+100*Systematic[[#This Row],[State]]</f>
        <v>941010304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941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3P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941010005</v>
      </c>
      <c r="H8358" s="134">
        <f>Systematic[[#This Row],[SampleVariableLabel]]+100*Systematic[[#This Row],[State]]</f>
        <v>941010405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941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4S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941010006</v>
      </c>
      <c r="H8359" s="134">
        <f>Systematic[[#This Row],[SampleVariableLabel]]+100*Systematic[[#This Row],[State]]</f>
        <v>941010506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941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5U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941010001</v>
      </c>
      <c r="H8360" s="134">
        <f>Systematic[[#This Row],[SampleVariableLabel]]+100*Systematic[[#This Row],[State]]</f>
        <v>941010601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941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6Rot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941010002</v>
      </c>
      <c r="H8361" s="134">
        <f>Systematic[[#This Row],[SampleVariableLabel]]+100*Systematic[[#This Row],[State]]</f>
        <v>941010702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942</v>
      </c>
      <c r="B8362" s="1">
        <f>IF(C8362=0,IF(B8361=Protocol!$V$20,1,B8361+1),B8361)</f>
        <v>1</v>
      </c>
      <c r="C8362" s="1">
        <f>IF(C8361+1=Protocol!$V$21,0,C8361+1)</f>
        <v>0</v>
      </c>
      <c r="D8362" s="1">
        <f t="shared" si="277"/>
        <v>3</v>
      </c>
      <c r="E8362" s="1" t="str">
        <f>INDEX(Protocol[Mark],MATCH(C8362,Protocol[Step],0))</f>
        <v>1pfi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942010003</v>
      </c>
      <c r="H8362" s="134">
        <f>Systematic[[#This Row],[SampleVariableLabel]]+100*Systematic[[#This Row],[State]]</f>
        <v>942010003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942</v>
      </c>
      <c r="B8363" s="1">
        <f>IF(C8363=0,IF(B8362=Protocol!$V$20,1,B8362+1),B8362)</f>
        <v>1</v>
      </c>
      <c r="C8363" s="1">
        <f>IF(C8362+1=Protocol!$V$21,0,C8362+1)</f>
        <v>1</v>
      </c>
      <c r="D8363" s="1">
        <f t="shared" si="277"/>
        <v>4</v>
      </c>
      <c r="E8363" s="1" t="str">
        <f>INDEX(Protocol[Mark],MATCH(C8363,Protocol[Step],0))</f>
        <v>1OctM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942010004</v>
      </c>
      <c r="H8363" s="134">
        <f>Systematic[[#This Row],[SampleVariableLabel]]+100*Systematic[[#This Row],[State]]</f>
        <v>942010104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942</v>
      </c>
      <c r="B8364" s="1">
        <f>IF(C8364=0,IF(B8363=Protocol!$V$20,1,B8363+1),B8363)</f>
        <v>1</v>
      </c>
      <c r="C8364" s="1">
        <f>IF(C8363+1=Protocol!$V$21,0,C8363+1)</f>
        <v>2</v>
      </c>
      <c r="D8364" s="1">
        <f t="shared" si="277"/>
        <v>5</v>
      </c>
      <c r="E8364" s="1" t="str">
        <f>INDEX(Protocol[Mark],MATCH(C8364,Protocol[Step],0))</f>
        <v>2D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942010005</v>
      </c>
      <c r="H8364" s="134">
        <f>Systematic[[#This Row],[SampleVariableLabel]]+100*Systematic[[#This Row],[State]]</f>
        <v>942010205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942</v>
      </c>
      <c r="B8365" s="1">
        <f>IF(C8365=0,IF(B8364=Protocol!$V$20,1,B8364+1),B8364)</f>
        <v>1</v>
      </c>
      <c r="C8365" s="1">
        <f>IF(C8364+1=Protocol!$V$21,0,C8364+1)</f>
        <v>3</v>
      </c>
      <c r="D8365" s="1">
        <f t="shared" si="277"/>
        <v>6</v>
      </c>
      <c r="E8365" s="1" t="str">
        <f>INDEX(Protocol[Mark],MATCH(C8365,Protocol[Step],0))</f>
        <v>2c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942010006</v>
      </c>
      <c r="H8365" s="134">
        <f>Systematic[[#This Row],[SampleVariableLabel]]+100*Systematic[[#This Row],[State]]</f>
        <v>942010306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942</v>
      </c>
      <c r="B8366" s="1">
        <f>IF(C8366=0,IF(B8365=Protocol!$V$20,1,B8365+1),B8365)</f>
        <v>1</v>
      </c>
      <c r="C8366" s="1">
        <f>IF(C8365+1=Protocol!$V$21,0,C8365+1)</f>
        <v>4</v>
      </c>
      <c r="D8366" s="1">
        <f t="shared" si="277"/>
        <v>1</v>
      </c>
      <c r="E8366" s="1" t="str">
        <f>INDEX(Protocol[Mark],MATCH(C8366,Protocol[Step],0))</f>
        <v>3P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942010001</v>
      </c>
      <c r="H8366" s="134">
        <f>Systematic[[#This Row],[SampleVariableLabel]]+100*Systematic[[#This Row],[State]]</f>
        <v>942010401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942</v>
      </c>
      <c r="B8367" s="1">
        <f>IF(C8367=0,IF(B8366=Protocol!$V$20,1,B8366+1),B8366)</f>
        <v>1</v>
      </c>
      <c r="C8367" s="1">
        <f>IF(C8366+1=Protocol!$V$21,0,C8366+1)</f>
        <v>5</v>
      </c>
      <c r="D8367" s="1">
        <f t="shared" si="277"/>
        <v>2</v>
      </c>
      <c r="E8367" s="1" t="str">
        <f>INDEX(Protocol[Mark],MATCH(C8367,Protocol[Step],0))</f>
        <v>4S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942010002</v>
      </c>
      <c r="H8367" s="134">
        <f>Systematic[[#This Row],[SampleVariableLabel]]+100*Systematic[[#This Row],[State]]</f>
        <v>942010502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942</v>
      </c>
      <c r="B8368" s="1">
        <f>IF(C8368=0,IF(B8367=Protocol!$V$20,1,B8367+1),B8367)</f>
        <v>1</v>
      </c>
      <c r="C8368" s="1">
        <f>IF(C8367+1=Protocol!$V$21,0,C8367+1)</f>
        <v>6</v>
      </c>
      <c r="D8368" s="1">
        <f t="shared" si="277"/>
        <v>3</v>
      </c>
      <c r="E8368" s="1" t="str">
        <f>INDEX(Protocol[Mark],MATCH(C8368,Protocol[Step],0))</f>
        <v>5U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942010003</v>
      </c>
      <c r="H8368" s="134">
        <f>Systematic[[#This Row],[SampleVariableLabel]]+100*Systematic[[#This Row],[State]]</f>
        <v>942010603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942</v>
      </c>
      <c r="B8369" s="1">
        <f>IF(C8369=0,IF(B8368=Protocol!$V$20,1,B8368+1),B8368)</f>
        <v>1</v>
      </c>
      <c r="C8369" s="1">
        <f>IF(C8368+1=Protocol!$V$21,0,C8368+1)</f>
        <v>7</v>
      </c>
      <c r="D8369" s="1">
        <f t="shared" si="277"/>
        <v>4</v>
      </c>
      <c r="E8369" s="1" t="str">
        <f>INDEX(Protocol[Mark],MATCH(C8369,Protocol[Step],0))</f>
        <v>6Rot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942010004</v>
      </c>
      <c r="H8369" s="134">
        <f>Systematic[[#This Row],[SampleVariableLabel]]+100*Systematic[[#This Row],[State]]</f>
        <v>942010704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943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1pfi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943010005</v>
      </c>
      <c r="H8370" s="134">
        <f>Systematic[[#This Row],[SampleVariableLabel]]+100*Systematic[[#This Row],[State]]</f>
        <v>943010005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943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1OctM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943010006</v>
      </c>
      <c r="H8371" s="134">
        <f>Systematic[[#This Row],[SampleVariableLabel]]+100*Systematic[[#This Row],[State]]</f>
        <v>943010106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943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2D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943010001</v>
      </c>
      <c r="H8372" s="134">
        <f>Systematic[[#This Row],[SampleVariableLabel]]+100*Systematic[[#This Row],[State]]</f>
        <v>943010201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943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2c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943010002</v>
      </c>
      <c r="H8373" s="134">
        <f>Systematic[[#This Row],[SampleVariableLabel]]+100*Systematic[[#This Row],[State]]</f>
        <v>943010302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943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3P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943010003</v>
      </c>
      <c r="H8374" s="134">
        <f>Systematic[[#This Row],[SampleVariableLabel]]+100*Systematic[[#This Row],[State]]</f>
        <v>943010403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943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4S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943010004</v>
      </c>
      <c r="H8375" s="134">
        <f>Systematic[[#This Row],[SampleVariableLabel]]+100*Systematic[[#This Row],[State]]</f>
        <v>943010504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943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5U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943010005</v>
      </c>
      <c r="H8376" s="134">
        <f>Systematic[[#This Row],[SampleVariableLabel]]+100*Systematic[[#This Row],[State]]</f>
        <v>943010605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943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6Rot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943010006</v>
      </c>
      <c r="H8377" s="134">
        <f>Systematic[[#This Row],[SampleVariableLabel]]+100*Systematic[[#This Row],[State]]</f>
        <v>943010706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944</v>
      </c>
      <c r="B8378" s="1">
        <f>IF(C8378=0,IF(B8377=Protocol!$V$20,1,B8377+1),B8377)</f>
        <v>1</v>
      </c>
      <c r="C8378" s="1">
        <f>IF(C8377+1=Protocol!$V$21,0,C8377+1)</f>
        <v>0</v>
      </c>
      <c r="D8378" s="1">
        <f t="shared" si="277"/>
        <v>1</v>
      </c>
      <c r="E8378" s="1" t="str">
        <f>INDEX(Protocol[Mark],MATCH(C8378,Protocol[Step],0))</f>
        <v>1pfi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944010001</v>
      </c>
      <c r="H8378" s="134">
        <f>Systematic[[#This Row],[SampleVariableLabel]]+100*Systematic[[#This Row],[State]]</f>
        <v>944010001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944</v>
      </c>
      <c r="B8379" s="1">
        <f>IF(C8379=0,IF(B8378=Protocol!$V$20,1,B8378+1),B8378)</f>
        <v>1</v>
      </c>
      <c r="C8379" s="1">
        <f>IF(C8378+1=Protocol!$V$21,0,C8378+1)</f>
        <v>1</v>
      </c>
      <c r="D8379" s="1">
        <f t="shared" si="277"/>
        <v>2</v>
      </c>
      <c r="E8379" s="1" t="str">
        <f>INDEX(Protocol[Mark],MATCH(C8379,Protocol[Step],0))</f>
        <v>1OctM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944010002</v>
      </c>
      <c r="H8379" s="134">
        <f>Systematic[[#This Row],[SampleVariableLabel]]+100*Systematic[[#This Row],[State]]</f>
        <v>944010102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944</v>
      </c>
      <c r="B8380" s="1">
        <f>IF(C8380=0,IF(B8379=Protocol!$V$20,1,B8379+1),B8379)</f>
        <v>1</v>
      </c>
      <c r="C8380" s="1">
        <f>IF(C8379+1=Protocol!$V$21,0,C8379+1)</f>
        <v>2</v>
      </c>
      <c r="D8380" s="1">
        <f t="shared" si="277"/>
        <v>3</v>
      </c>
      <c r="E8380" s="1" t="str">
        <f>INDEX(Protocol[Mark],MATCH(C8380,Protocol[Step],0))</f>
        <v>2D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944010003</v>
      </c>
      <c r="H8380" s="134">
        <f>Systematic[[#This Row],[SampleVariableLabel]]+100*Systematic[[#This Row],[State]]</f>
        <v>944010203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944</v>
      </c>
      <c r="B8381" s="1">
        <f>IF(C8381=0,IF(B8380=Protocol!$V$20,1,B8380+1),B8380)</f>
        <v>1</v>
      </c>
      <c r="C8381" s="1">
        <f>IF(C8380+1=Protocol!$V$21,0,C8380+1)</f>
        <v>3</v>
      </c>
      <c r="D8381" s="1">
        <f t="shared" si="277"/>
        <v>4</v>
      </c>
      <c r="E8381" s="1" t="str">
        <f>INDEX(Protocol[Mark],MATCH(C8381,Protocol[Step],0))</f>
        <v>2c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944010004</v>
      </c>
      <c r="H8381" s="134">
        <f>Systematic[[#This Row],[SampleVariableLabel]]+100*Systematic[[#This Row],[State]]</f>
        <v>944010304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944</v>
      </c>
      <c r="B8382" s="1">
        <f>IF(C8382=0,IF(B8381=Protocol!$V$20,1,B8381+1),B8381)</f>
        <v>1</v>
      </c>
      <c r="C8382" s="1">
        <f>IF(C8381+1=Protocol!$V$21,0,C8381+1)</f>
        <v>4</v>
      </c>
      <c r="D8382" s="1">
        <f t="shared" si="277"/>
        <v>5</v>
      </c>
      <c r="E8382" s="1" t="str">
        <f>INDEX(Protocol[Mark],MATCH(C8382,Protocol[Step],0))</f>
        <v>3P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944010005</v>
      </c>
      <c r="H8382" s="134">
        <f>Systematic[[#This Row],[SampleVariableLabel]]+100*Systematic[[#This Row],[State]]</f>
        <v>944010405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944</v>
      </c>
      <c r="B8383" s="1">
        <f>IF(C8383=0,IF(B8382=Protocol!$V$20,1,B8382+1),B8382)</f>
        <v>1</v>
      </c>
      <c r="C8383" s="1">
        <f>IF(C8382+1=Protocol!$V$21,0,C8382+1)</f>
        <v>5</v>
      </c>
      <c r="D8383" s="1">
        <f t="shared" si="277"/>
        <v>6</v>
      </c>
      <c r="E8383" s="1" t="str">
        <f>INDEX(Protocol[Mark],MATCH(C8383,Protocol[Step],0))</f>
        <v>4S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944010006</v>
      </c>
      <c r="H8383" s="134">
        <f>Systematic[[#This Row],[SampleVariableLabel]]+100*Systematic[[#This Row],[State]]</f>
        <v>944010506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944</v>
      </c>
      <c r="B8384" s="1">
        <f>IF(C8384=0,IF(B8383=Protocol!$V$20,1,B8383+1),B8383)</f>
        <v>1</v>
      </c>
      <c r="C8384" s="1">
        <f>IF(C8383+1=Protocol!$V$21,0,C8383+1)</f>
        <v>6</v>
      </c>
      <c r="D8384" s="1">
        <f t="shared" si="277"/>
        <v>1</v>
      </c>
      <c r="E8384" s="1" t="str">
        <f>INDEX(Protocol[Mark],MATCH(C8384,Protocol[Step],0))</f>
        <v>5U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944010001</v>
      </c>
      <c r="H8384" s="134">
        <f>Systematic[[#This Row],[SampleVariableLabel]]+100*Systematic[[#This Row],[State]]</f>
        <v>944010601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944</v>
      </c>
      <c r="B8385" s="1">
        <f>IF(C8385=0,IF(B8384=Protocol!$V$20,1,B8384+1),B8384)</f>
        <v>1</v>
      </c>
      <c r="C8385" s="1">
        <f>IF(C8384+1=Protocol!$V$21,0,C8384+1)</f>
        <v>7</v>
      </c>
      <c r="D8385" s="1">
        <f t="shared" si="277"/>
        <v>2</v>
      </c>
      <c r="E8385" s="1" t="str">
        <f>INDEX(Protocol[Mark],MATCH(C8385,Protocol[Step],0))</f>
        <v>6Rot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944010002</v>
      </c>
      <c r="H8385" s="134">
        <f>Systematic[[#This Row],[SampleVariableLabel]]+100*Systematic[[#This Row],[State]]</f>
        <v>944010702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945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1pfi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945010003</v>
      </c>
      <c r="H8386" s="134">
        <f>Systematic[[#This Row],[SampleVariableLabel]]+100*Systematic[[#This Row],[State]]</f>
        <v>945010003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945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1OctM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945010004</v>
      </c>
      <c r="H8387" s="134">
        <f>Systematic[[#This Row],[SampleVariableLabel]]+100*Systematic[[#This Row],[State]]</f>
        <v>945010104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945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2D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945010005</v>
      </c>
      <c r="H8388" s="134">
        <f>Systematic[[#This Row],[SampleVariableLabel]]+100*Systematic[[#This Row],[State]]</f>
        <v>945010205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945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2c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945010006</v>
      </c>
      <c r="H8389" s="134">
        <f>Systematic[[#This Row],[SampleVariableLabel]]+100*Systematic[[#This Row],[State]]</f>
        <v>945010306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945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3P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945010001</v>
      </c>
      <c r="H8390" s="134">
        <f>Systematic[[#This Row],[SampleVariableLabel]]+100*Systematic[[#This Row],[State]]</f>
        <v>945010401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945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4S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945010002</v>
      </c>
      <c r="H8391" s="134">
        <f>Systematic[[#This Row],[SampleVariableLabel]]+100*Systematic[[#This Row],[State]]</f>
        <v>945010502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945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5U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945010003</v>
      </c>
      <c r="H8392" s="134">
        <f>Systematic[[#This Row],[SampleVariableLabel]]+100*Systematic[[#This Row],[State]]</f>
        <v>945010603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945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6Rot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945010004</v>
      </c>
      <c r="H8393" s="134">
        <f>Systematic[[#This Row],[SampleVariableLabel]]+100*Systematic[[#This Row],[State]]</f>
        <v>945010704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946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946010005</v>
      </c>
      <c r="H8394" s="134">
        <f>Systematic[[#This Row],[SampleVariableLabel]]+100*Systematic[[#This Row],[State]]</f>
        <v>946010005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946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1OctM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946010006</v>
      </c>
      <c r="H8395" s="134">
        <f>Systematic[[#This Row],[SampleVariableLabel]]+100*Systematic[[#This Row],[State]]</f>
        <v>946010106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946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2D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946010001</v>
      </c>
      <c r="H8396" s="134">
        <f>Systematic[[#This Row],[SampleVariableLabel]]+100*Systematic[[#This Row],[State]]</f>
        <v>946010201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946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2c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946010002</v>
      </c>
      <c r="H8397" s="134">
        <f>Systematic[[#This Row],[SampleVariableLabel]]+100*Systematic[[#This Row],[State]]</f>
        <v>946010302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946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3P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946010003</v>
      </c>
      <c r="H8398" s="134">
        <f>Systematic[[#This Row],[SampleVariableLabel]]+100*Systematic[[#This Row],[State]]</f>
        <v>946010403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946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4S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946010004</v>
      </c>
      <c r="H8399" s="134">
        <f>Systematic[[#This Row],[SampleVariableLabel]]+100*Systematic[[#This Row],[State]]</f>
        <v>946010504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946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5U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946010005</v>
      </c>
      <c r="H8400" s="134">
        <f>Systematic[[#This Row],[SampleVariableLabel]]+100*Systematic[[#This Row],[State]]</f>
        <v>946010605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946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6Rot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946010006</v>
      </c>
      <c r="H8401" s="134">
        <f>Systematic[[#This Row],[SampleVariableLabel]]+100*Systematic[[#This Row],[State]]</f>
        <v>946010706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947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1pfi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947010001</v>
      </c>
      <c r="H8402" s="134">
        <f>Systematic[[#This Row],[SampleVariableLabel]]+100*Systematic[[#This Row],[State]]</f>
        <v>947010001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947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1OctM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947010002</v>
      </c>
      <c r="H8403" s="134">
        <f>Systematic[[#This Row],[SampleVariableLabel]]+100*Systematic[[#This Row],[State]]</f>
        <v>947010102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947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2D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947010003</v>
      </c>
      <c r="H8404" s="134">
        <f>Systematic[[#This Row],[SampleVariableLabel]]+100*Systematic[[#This Row],[State]]</f>
        <v>947010203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947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2c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947010004</v>
      </c>
      <c r="H8405" s="134">
        <f>Systematic[[#This Row],[SampleVariableLabel]]+100*Systematic[[#This Row],[State]]</f>
        <v>947010304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947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3P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947010005</v>
      </c>
      <c r="H8406" s="134">
        <f>Systematic[[#This Row],[SampleVariableLabel]]+100*Systematic[[#This Row],[State]]</f>
        <v>947010405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947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4S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947010006</v>
      </c>
      <c r="H8407" s="134">
        <f>Systematic[[#This Row],[SampleVariableLabel]]+100*Systematic[[#This Row],[State]]</f>
        <v>947010506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947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5U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947010001</v>
      </c>
      <c r="H8408" s="134">
        <f>Systematic[[#This Row],[SampleVariableLabel]]+100*Systematic[[#This Row],[State]]</f>
        <v>947010601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947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6Rot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947010002</v>
      </c>
      <c r="H8409" s="134">
        <f>Systematic[[#This Row],[SampleVariableLabel]]+100*Systematic[[#This Row],[State]]</f>
        <v>947010702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948</v>
      </c>
      <c r="B8410" s="1">
        <f>IF(C8410=0,IF(B8409=Protocol!$V$20,1,B8409+1),B8409)</f>
        <v>1</v>
      </c>
      <c r="C8410" s="1">
        <f>IF(C8409+1=Protocol!$V$21,0,C8409+1)</f>
        <v>0</v>
      </c>
      <c r="D8410" s="1">
        <f t="shared" si="279"/>
        <v>3</v>
      </c>
      <c r="E8410" s="1" t="str">
        <f>INDEX(Protocol[Mark],MATCH(C8410,Protocol[Step],0))</f>
        <v>1pfi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948010003</v>
      </c>
      <c r="H8410" s="134">
        <f>Systematic[[#This Row],[SampleVariableLabel]]+100*Systematic[[#This Row],[State]]</f>
        <v>948010003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948</v>
      </c>
      <c r="B8411" s="1">
        <f>IF(C8411=0,IF(B8410=Protocol!$V$20,1,B8410+1),B8410)</f>
        <v>1</v>
      </c>
      <c r="C8411" s="1">
        <f>IF(C8410+1=Protocol!$V$21,0,C8410+1)</f>
        <v>1</v>
      </c>
      <c r="D8411" s="1">
        <f t="shared" si="279"/>
        <v>4</v>
      </c>
      <c r="E8411" s="1" t="str">
        <f>INDEX(Protocol[Mark],MATCH(C8411,Protocol[Step],0))</f>
        <v>1OctM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948010004</v>
      </c>
      <c r="H8411" s="134">
        <f>Systematic[[#This Row],[SampleVariableLabel]]+100*Systematic[[#This Row],[State]]</f>
        <v>948010104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948</v>
      </c>
      <c r="B8412" s="1">
        <f>IF(C8412=0,IF(B8411=Protocol!$V$20,1,B8411+1),B8411)</f>
        <v>1</v>
      </c>
      <c r="C8412" s="1">
        <f>IF(C8411+1=Protocol!$V$21,0,C8411+1)</f>
        <v>2</v>
      </c>
      <c r="D8412" s="1">
        <f t="shared" si="279"/>
        <v>5</v>
      </c>
      <c r="E8412" s="1" t="str">
        <f>INDEX(Protocol[Mark],MATCH(C8412,Protocol[Step],0))</f>
        <v>2D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948010005</v>
      </c>
      <c r="H8412" s="134">
        <f>Systematic[[#This Row],[SampleVariableLabel]]+100*Systematic[[#This Row],[State]]</f>
        <v>948010205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948</v>
      </c>
      <c r="B8413" s="1">
        <f>IF(C8413=0,IF(B8412=Protocol!$V$20,1,B8412+1),B8412)</f>
        <v>1</v>
      </c>
      <c r="C8413" s="1">
        <f>IF(C8412+1=Protocol!$V$21,0,C8412+1)</f>
        <v>3</v>
      </c>
      <c r="D8413" s="1">
        <f t="shared" si="279"/>
        <v>6</v>
      </c>
      <c r="E8413" s="1" t="str">
        <f>INDEX(Protocol[Mark],MATCH(C8413,Protocol[Step],0))</f>
        <v>2c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948010006</v>
      </c>
      <c r="H8413" s="134">
        <f>Systematic[[#This Row],[SampleVariableLabel]]+100*Systematic[[#This Row],[State]]</f>
        <v>948010306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948</v>
      </c>
      <c r="B8414" s="1">
        <f>IF(C8414=0,IF(B8413=Protocol!$V$20,1,B8413+1),B8413)</f>
        <v>1</v>
      </c>
      <c r="C8414" s="1">
        <f>IF(C8413+1=Protocol!$V$21,0,C8413+1)</f>
        <v>4</v>
      </c>
      <c r="D8414" s="1">
        <f t="shared" si="279"/>
        <v>1</v>
      </c>
      <c r="E8414" s="1" t="str">
        <f>INDEX(Protocol[Mark],MATCH(C8414,Protocol[Step],0))</f>
        <v>3P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948010001</v>
      </c>
      <c r="H8414" s="134">
        <f>Systematic[[#This Row],[SampleVariableLabel]]+100*Systematic[[#This Row],[State]]</f>
        <v>948010401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948</v>
      </c>
      <c r="B8415" s="1">
        <f>IF(C8415=0,IF(B8414=Protocol!$V$20,1,B8414+1),B8414)</f>
        <v>1</v>
      </c>
      <c r="C8415" s="1">
        <f>IF(C8414+1=Protocol!$V$21,0,C8414+1)</f>
        <v>5</v>
      </c>
      <c r="D8415" s="1">
        <f t="shared" si="279"/>
        <v>2</v>
      </c>
      <c r="E8415" s="1" t="str">
        <f>INDEX(Protocol[Mark],MATCH(C8415,Protocol[Step],0))</f>
        <v>4S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948010002</v>
      </c>
      <c r="H8415" s="134">
        <f>Systematic[[#This Row],[SampleVariableLabel]]+100*Systematic[[#This Row],[State]]</f>
        <v>948010502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948</v>
      </c>
      <c r="B8416" s="1">
        <f>IF(C8416=0,IF(B8415=Protocol!$V$20,1,B8415+1),B8415)</f>
        <v>1</v>
      </c>
      <c r="C8416" s="1">
        <f>IF(C8415+1=Protocol!$V$21,0,C8415+1)</f>
        <v>6</v>
      </c>
      <c r="D8416" s="1">
        <f t="shared" si="279"/>
        <v>3</v>
      </c>
      <c r="E8416" s="1" t="str">
        <f>INDEX(Protocol[Mark],MATCH(C8416,Protocol[Step],0))</f>
        <v>5U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948010003</v>
      </c>
      <c r="H8416" s="134">
        <f>Systematic[[#This Row],[SampleVariableLabel]]+100*Systematic[[#This Row],[State]]</f>
        <v>948010603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948</v>
      </c>
      <c r="B8417" s="1">
        <f>IF(C8417=0,IF(B8416=Protocol!$V$20,1,B8416+1),B8416)</f>
        <v>1</v>
      </c>
      <c r="C8417" s="1">
        <f>IF(C8416+1=Protocol!$V$21,0,C8416+1)</f>
        <v>7</v>
      </c>
      <c r="D8417" s="1">
        <f t="shared" si="279"/>
        <v>4</v>
      </c>
      <c r="E8417" s="1" t="str">
        <f>INDEX(Protocol[Mark],MATCH(C8417,Protocol[Step],0))</f>
        <v>6Rot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948010004</v>
      </c>
      <c r="H8417" s="134">
        <f>Systematic[[#This Row],[SampleVariableLabel]]+100*Systematic[[#This Row],[State]]</f>
        <v>948010704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949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1pfi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949010005</v>
      </c>
      <c r="H8418" s="134">
        <f>Systematic[[#This Row],[SampleVariableLabel]]+100*Systematic[[#This Row],[State]]</f>
        <v>949010005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949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1OctM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949010006</v>
      </c>
      <c r="H8419" s="134">
        <f>Systematic[[#This Row],[SampleVariableLabel]]+100*Systematic[[#This Row],[State]]</f>
        <v>949010106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949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2D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949010001</v>
      </c>
      <c r="H8420" s="134">
        <f>Systematic[[#This Row],[SampleVariableLabel]]+100*Systematic[[#This Row],[State]]</f>
        <v>949010201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949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2c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949010002</v>
      </c>
      <c r="H8421" s="134">
        <f>Systematic[[#This Row],[SampleVariableLabel]]+100*Systematic[[#This Row],[State]]</f>
        <v>949010302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949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3P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949010003</v>
      </c>
      <c r="H8422" s="134">
        <f>Systematic[[#This Row],[SampleVariableLabel]]+100*Systematic[[#This Row],[State]]</f>
        <v>949010403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949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4S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949010004</v>
      </c>
      <c r="H8423" s="134">
        <f>Systematic[[#This Row],[SampleVariableLabel]]+100*Systematic[[#This Row],[State]]</f>
        <v>949010504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949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5U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949010005</v>
      </c>
      <c r="H8424" s="134">
        <f>Systematic[[#This Row],[SampleVariableLabel]]+100*Systematic[[#This Row],[State]]</f>
        <v>949010605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949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6Rot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949010006</v>
      </c>
      <c r="H8425" s="134">
        <f>Systematic[[#This Row],[SampleVariableLabel]]+100*Systematic[[#This Row],[State]]</f>
        <v>949010706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950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1pfi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950010001</v>
      </c>
      <c r="H8426" s="134">
        <f>Systematic[[#This Row],[SampleVariableLabel]]+100*Systematic[[#This Row],[State]]</f>
        <v>950010001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950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1OctM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950010002</v>
      </c>
      <c r="H8427" s="134">
        <f>Systematic[[#This Row],[SampleVariableLabel]]+100*Systematic[[#This Row],[State]]</f>
        <v>950010102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950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950010003</v>
      </c>
      <c r="H8428" s="134">
        <f>Systematic[[#This Row],[SampleVariableLabel]]+100*Systematic[[#This Row],[State]]</f>
        <v>950010203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950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950010004</v>
      </c>
      <c r="H8429" s="134">
        <f>Systematic[[#This Row],[SampleVariableLabel]]+100*Systematic[[#This Row],[State]]</f>
        <v>950010304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950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3P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950010005</v>
      </c>
      <c r="H8430" s="134">
        <f>Systematic[[#This Row],[SampleVariableLabel]]+100*Systematic[[#This Row],[State]]</f>
        <v>950010405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950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4S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950010006</v>
      </c>
      <c r="H8431" s="134">
        <f>Systematic[[#This Row],[SampleVariableLabel]]+100*Systematic[[#This Row],[State]]</f>
        <v>950010506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950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5U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950010001</v>
      </c>
      <c r="H8432" s="134">
        <f>Systematic[[#This Row],[SampleVariableLabel]]+100*Systematic[[#This Row],[State]]</f>
        <v>950010601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950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6Rot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950010002</v>
      </c>
      <c r="H8433" s="134">
        <f>Systematic[[#This Row],[SampleVariableLabel]]+100*Systematic[[#This Row],[State]]</f>
        <v>950010702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951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1pfi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951010003</v>
      </c>
      <c r="H8434" s="134">
        <f>Systematic[[#This Row],[SampleVariableLabel]]+100*Systematic[[#This Row],[State]]</f>
        <v>951010003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951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1OctM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951010004</v>
      </c>
      <c r="H8435" s="134">
        <f>Systematic[[#This Row],[SampleVariableLabel]]+100*Systematic[[#This Row],[State]]</f>
        <v>951010104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951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2D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951010005</v>
      </c>
      <c r="H8436" s="134">
        <f>Systematic[[#This Row],[SampleVariableLabel]]+100*Systematic[[#This Row],[State]]</f>
        <v>951010205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951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2c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951010006</v>
      </c>
      <c r="H8437" s="134">
        <f>Systematic[[#This Row],[SampleVariableLabel]]+100*Systematic[[#This Row],[State]]</f>
        <v>951010306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951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3P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951010001</v>
      </c>
      <c r="H8438" s="134">
        <f>Systematic[[#This Row],[SampleVariableLabel]]+100*Systematic[[#This Row],[State]]</f>
        <v>951010401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951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4S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951010002</v>
      </c>
      <c r="H8439" s="134">
        <f>Systematic[[#This Row],[SampleVariableLabel]]+100*Systematic[[#This Row],[State]]</f>
        <v>951010502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951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5U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951010003</v>
      </c>
      <c r="H8440" s="134">
        <f>Systematic[[#This Row],[SampleVariableLabel]]+100*Systematic[[#This Row],[State]]</f>
        <v>951010603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951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6Rot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951010004</v>
      </c>
      <c r="H8441" s="134">
        <f>Systematic[[#This Row],[SampleVariableLabel]]+100*Systematic[[#This Row],[State]]</f>
        <v>951010704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952</v>
      </c>
      <c r="B8442" s="1">
        <f>IF(C8442=0,IF(B8441=Protocol!$V$20,1,B8441+1),B8441)</f>
        <v>1</v>
      </c>
      <c r="C8442" s="1">
        <f>IF(C8441+1=Protocol!$V$21,0,C8441+1)</f>
        <v>0</v>
      </c>
      <c r="D8442" s="1">
        <f t="shared" si="279"/>
        <v>5</v>
      </c>
      <c r="E8442" s="1" t="str">
        <f>INDEX(Protocol[Mark],MATCH(C8442,Protocol[Step],0))</f>
        <v>1pfi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952010005</v>
      </c>
      <c r="H8442" s="134">
        <f>Systematic[[#This Row],[SampleVariableLabel]]+100*Systematic[[#This Row],[State]]</f>
        <v>952010005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952</v>
      </c>
      <c r="B8443" s="1">
        <f>IF(C8443=0,IF(B8442=Protocol!$V$20,1,B8442+1),B8442)</f>
        <v>1</v>
      </c>
      <c r="C8443" s="1">
        <f>IF(C8442+1=Protocol!$V$21,0,C8442+1)</f>
        <v>1</v>
      </c>
      <c r="D8443" s="1">
        <f t="shared" si="279"/>
        <v>6</v>
      </c>
      <c r="E8443" s="1" t="str">
        <f>INDEX(Protocol[Mark],MATCH(C8443,Protocol[Step],0))</f>
        <v>1OctM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952010006</v>
      </c>
      <c r="H8443" s="134">
        <f>Systematic[[#This Row],[SampleVariableLabel]]+100*Systematic[[#This Row],[State]]</f>
        <v>952010106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952</v>
      </c>
      <c r="B8444" s="1">
        <f>IF(C8444=0,IF(B8443=Protocol!$V$20,1,B8443+1),B8443)</f>
        <v>1</v>
      </c>
      <c r="C8444" s="1">
        <f>IF(C8443+1=Protocol!$V$21,0,C8443+1)</f>
        <v>2</v>
      </c>
      <c r="D8444" s="1">
        <f t="shared" si="279"/>
        <v>1</v>
      </c>
      <c r="E8444" s="1" t="str">
        <f>INDEX(Protocol[Mark],MATCH(C8444,Protocol[Step],0))</f>
        <v>2D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952010001</v>
      </c>
      <c r="H8444" s="134">
        <f>Systematic[[#This Row],[SampleVariableLabel]]+100*Systematic[[#This Row],[State]]</f>
        <v>952010201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952</v>
      </c>
      <c r="B8445" s="1">
        <f>IF(C8445=0,IF(B8444=Protocol!$V$20,1,B8444+1),B8444)</f>
        <v>1</v>
      </c>
      <c r="C8445" s="1">
        <f>IF(C8444+1=Protocol!$V$21,0,C8444+1)</f>
        <v>3</v>
      </c>
      <c r="D8445" s="1">
        <f t="shared" si="279"/>
        <v>2</v>
      </c>
      <c r="E8445" s="1" t="str">
        <f>INDEX(Protocol[Mark],MATCH(C8445,Protocol[Step],0))</f>
        <v>2c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952010002</v>
      </c>
      <c r="H8445" s="134">
        <f>Systematic[[#This Row],[SampleVariableLabel]]+100*Systematic[[#This Row],[State]]</f>
        <v>952010302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952</v>
      </c>
      <c r="B8446" s="1">
        <f>IF(C8446=0,IF(B8445=Protocol!$V$20,1,B8445+1),B8445)</f>
        <v>1</v>
      </c>
      <c r="C8446" s="1">
        <f>IF(C8445+1=Protocol!$V$21,0,C8445+1)</f>
        <v>4</v>
      </c>
      <c r="D8446" s="1">
        <f t="shared" si="279"/>
        <v>3</v>
      </c>
      <c r="E8446" s="1" t="str">
        <f>INDEX(Protocol[Mark],MATCH(C8446,Protocol[Step],0))</f>
        <v>3P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952010003</v>
      </c>
      <c r="H8446" s="134">
        <f>Systematic[[#This Row],[SampleVariableLabel]]+100*Systematic[[#This Row],[State]]</f>
        <v>952010403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952</v>
      </c>
      <c r="B8447" s="1">
        <f>IF(C8447=0,IF(B8446=Protocol!$V$20,1,B8446+1),B8446)</f>
        <v>1</v>
      </c>
      <c r="C8447" s="1">
        <f>IF(C8446+1=Protocol!$V$21,0,C8446+1)</f>
        <v>5</v>
      </c>
      <c r="D8447" s="1">
        <f t="shared" si="279"/>
        <v>4</v>
      </c>
      <c r="E8447" s="1" t="str">
        <f>INDEX(Protocol[Mark],MATCH(C8447,Protocol[Step],0))</f>
        <v>4S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952010004</v>
      </c>
      <c r="H8447" s="134">
        <f>Systematic[[#This Row],[SampleVariableLabel]]+100*Systematic[[#This Row],[State]]</f>
        <v>952010504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952</v>
      </c>
      <c r="B8448" s="1">
        <f>IF(C8448=0,IF(B8447=Protocol!$V$20,1,B8447+1),B8447)</f>
        <v>1</v>
      </c>
      <c r="C8448" s="1">
        <f>IF(C8447+1=Protocol!$V$21,0,C8447+1)</f>
        <v>6</v>
      </c>
      <c r="D8448" s="1">
        <f t="shared" si="279"/>
        <v>5</v>
      </c>
      <c r="E8448" s="1" t="str">
        <f>INDEX(Protocol[Mark],MATCH(C8448,Protocol[Step],0))</f>
        <v>5U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952010005</v>
      </c>
      <c r="H8448" s="134">
        <f>Systematic[[#This Row],[SampleVariableLabel]]+100*Systematic[[#This Row],[State]]</f>
        <v>952010605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952</v>
      </c>
      <c r="B8449" s="1">
        <f>IF(C8449=0,IF(B8448=Protocol!$V$20,1,B8448+1),B8448)</f>
        <v>1</v>
      </c>
      <c r="C8449" s="1">
        <f>IF(C8448+1=Protocol!$V$21,0,C8448+1)</f>
        <v>7</v>
      </c>
      <c r="D8449" s="1">
        <f t="shared" si="279"/>
        <v>6</v>
      </c>
      <c r="E8449" s="1" t="str">
        <f>INDEX(Protocol[Mark],MATCH(C8449,Protocol[Step],0))</f>
        <v>6Rot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952010006</v>
      </c>
      <c r="H8449" s="134">
        <f>Systematic[[#This Row],[SampleVariableLabel]]+100*Systematic[[#This Row],[State]]</f>
        <v>952010706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953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1pfi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953010001</v>
      </c>
      <c r="H8450" s="134">
        <f>Systematic[[#This Row],[SampleVariableLabel]]+100*Systematic[[#This Row],[State]]</f>
        <v>953010001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953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1OctM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953010002</v>
      </c>
      <c r="H8451" s="134">
        <f>Systematic[[#This Row],[SampleVariableLabel]]+100*Systematic[[#This Row],[State]]</f>
        <v>953010102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953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2D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953010003</v>
      </c>
      <c r="H8452" s="134">
        <f>Systematic[[#This Row],[SampleVariableLabel]]+100*Systematic[[#This Row],[State]]</f>
        <v>953010203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953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2c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953010004</v>
      </c>
      <c r="H8453" s="134">
        <f>Systematic[[#This Row],[SampleVariableLabel]]+100*Systematic[[#This Row],[State]]</f>
        <v>953010304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953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3P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953010005</v>
      </c>
      <c r="H8454" s="134">
        <f>Systematic[[#This Row],[SampleVariableLabel]]+100*Systematic[[#This Row],[State]]</f>
        <v>953010405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953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4S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953010006</v>
      </c>
      <c r="H8455" s="134">
        <f>Systematic[[#This Row],[SampleVariableLabel]]+100*Systematic[[#This Row],[State]]</f>
        <v>953010506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953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5U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953010001</v>
      </c>
      <c r="H8456" s="134">
        <f>Systematic[[#This Row],[SampleVariableLabel]]+100*Systematic[[#This Row],[State]]</f>
        <v>953010601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953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6Rot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953010002</v>
      </c>
      <c r="H8457" s="134">
        <f>Systematic[[#This Row],[SampleVariableLabel]]+100*Systematic[[#This Row],[State]]</f>
        <v>953010702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954</v>
      </c>
      <c r="B8458" s="1">
        <f>IF(C8458=0,IF(B8457=Protocol!$V$20,1,B8457+1),B8457)</f>
        <v>1</v>
      </c>
      <c r="C8458" s="1">
        <f>IF(C8457+1=Protocol!$V$21,0,C8457+1)</f>
        <v>0</v>
      </c>
      <c r="D8458" s="1">
        <f t="shared" si="281"/>
        <v>3</v>
      </c>
      <c r="E8458" s="1" t="str">
        <f>INDEX(Protocol[Mark],MATCH(C8458,Protocol[Step],0))</f>
        <v>1pfi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954010003</v>
      </c>
      <c r="H8458" s="134">
        <f>Systematic[[#This Row],[SampleVariableLabel]]+100*Systematic[[#This Row],[State]]</f>
        <v>954010003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954</v>
      </c>
      <c r="B8459" s="1">
        <f>IF(C8459=0,IF(B8458=Protocol!$V$20,1,B8458+1),B8458)</f>
        <v>1</v>
      </c>
      <c r="C8459" s="1">
        <f>IF(C8458+1=Protocol!$V$21,0,C8458+1)</f>
        <v>1</v>
      </c>
      <c r="D8459" s="1">
        <f t="shared" si="281"/>
        <v>4</v>
      </c>
      <c r="E8459" s="1" t="str">
        <f>INDEX(Protocol[Mark],MATCH(C8459,Protocol[Step],0))</f>
        <v>1OctM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954010004</v>
      </c>
      <c r="H8459" s="134">
        <f>Systematic[[#This Row],[SampleVariableLabel]]+100*Systematic[[#This Row],[State]]</f>
        <v>954010104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954</v>
      </c>
      <c r="B8460" s="1">
        <f>IF(C8460=0,IF(B8459=Protocol!$V$20,1,B8459+1),B8459)</f>
        <v>1</v>
      </c>
      <c r="C8460" s="1">
        <f>IF(C8459+1=Protocol!$V$21,0,C8459+1)</f>
        <v>2</v>
      </c>
      <c r="D8460" s="1">
        <f t="shared" si="281"/>
        <v>5</v>
      </c>
      <c r="E8460" s="1" t="str">
        <f>INDEX(Protocol[Mark],MATCH(C8460,Protocol[Step],0))</f>
        <v>2D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954010005</v>
      </c>
      <c r="H8460" s="134">
        <f>Systematic[[#This Row],[SampleVariableLabel]]+100*Systematic[[#This Row],[State]]</f>
        <v>954010205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954</v>
      </c>
      <c r="B8461" s="1">
        <f>IF(C8461=0,IF(B8460=Protocol!$V$20,1,B8460+1),B8460)</f>
        <v>1</v>
      </c>
      <c r="C8461" s="1">
        <f>IF(C8460+1=Protocol!$V$21,0,C8460+1)</f>
        <v>3</v>
      </c>
      <c r="D8461" s="1">
        <f t="shared" si="281"/>
        <v>6</v>
      </c>
      <c r="E8461" s="1" t="str">
        <f>INDEX(Protocol[Mark],MATCH(C8461,Protocol[Step],0))</f>
        <v>2c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954010006</v>
      </c>
      <c r="H8461" s="134">
        <f>Systematic[[#This Row],[SampleVariableLabel]]+100*Systematic[[#This Row],[State]]</f>
        <v>954010306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954</v>
      </c>
      <c r="B8462" s="1">
        <f>IF(C8462=0,IF(B8461=Protocol!$V$20,1,B8461+1),B8461)</f>
        <v>1</v>
      </c>
      <c r="C8462" s="1">
        <f>IF(C8461+1=Protocol!$V$21,0,C8461+1)</f>
        <v>4</v>
      </c>
      <c r="D8462" s="1">
        <f t="shared" si="281"/>
        <v>1</v>
      </c>
      <c r="E8462" s="1" t="str">
        <f>INDEX(Protocol[Mark],MATCH(C8462,Protocol[Step],0))</f>
        <v>3P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954010001</v>
      </c>
      <c r="H8462" s="134">
        <f>Systematic[[#This Row],[SampleVariableLabel]]+100*Systematic[[#This Row],[State]]</f>
        <v>954010401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954</v>
      </c>
      <c r="B8463" s="1">
        <f>IF(C8463=0,IF(B8462=Protocol!$V$20,1,B8462+1),B8462)</f>
        <v>1</v>
      </c>
      <c r="C8463" s="1">
        <f>IF(C8462+1=Protocol!$V$21,0,C8462+1)</f>
        <v>5</v>
      </c>
      <c r="D8463" s="1">
        <f t="shared" si="281"/>
        <v>2</v>
      </c>
      <c r="E8463" s="1" t="str">
        <f>INDEX(Protocol[Mark],MATCH(C8463,Protocol[Step],0))</f>
        <v>4S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954010002</v>
      </c>
      <c r="H8463" s="134">
        <f>Systematic[[#This Row],[SampleVariableLabel]]+100*Systematic[[#This Row],[State]]</f>
        <v>954010502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954</v>
      </c>
      <c r="B8464" s="1">
        <f>IF(C8464=0,IF(B8463=Protocol!$V$20,1,B8463+1),B8463)</f>
        <v>1</v>
      </c>
      <c r="C8464" s="1">
        <f>IF(C8463+1=Protocol!$V$21,0,C8463+1)</f>
        <v>6</v>
      </c>
      <c r="D8464" s="1">
        <f t="shared" si="281"/>
        <v>3</v>
      </c>
      <c r="E8464" s="1" t="str">
        <f>INDEX(Protocol[Mark],MATCH(C8464,Protocol[Step],0))</f>
        <v>5U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954010003</v>
      </c>
      <c r="H8464" s="134">
        <f>Systematic[[#This Row],[SampleVariableLabel]]+100*Systematic[[#This Row],[State]]</f>
        <v>954010603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954</v>
      </c>
      <c r="B8465" s="1">
        <f>IF(C8465=0,IF(B8464=Protocol!$V$20,1,B8464+1),B8464)</f>
        <v>1</v>
      </c>
      <c r="C8465" s="1">
        <f>IF(C8464+1=Protocol!$V$21,0,C8464+1)</f>
        <v>7</v>
      </c>
      <c r="D8465" s="1">
        <f t="shared" si="281"/>
        <v>4</v>
      </c>
      <c r="E8465" s="1" t="str">
        <f>INDEX(Protocol[Mark],MATCH(C8465,Protocol[Step],0))</f>
        <v>6Rot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954010004</v>
      </c>
      <c r="H8465" s="134">
        <f>Systematic[[#This Row],[SampleVariableLabel]]+100*Systematic[[#This Row],[State]]</f>
        <v>954010704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955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1pfi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955010005</v>
      </c>
      <c r="H8466" s="134">
        <f>Systematic[[#This Row],[SampleVariableLabel]]+100*Systematic[[#This Row],[State]]</f>
        <v>955010005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955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1OctM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955010006</v>
      </c>
      <c r="H8467" s="134">
        <f>Systematic[[#This Row],[SampleVariableLabel]]+100*Systematic[[#This Row],[State]]</f>
        <v>955010106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955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2D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955010001</v>
      </c>
      <c r="H8468" s="134">
        <f>Systematic[[#This Row],[SampleVariableLabel]]+100*Systematic[[#This Row],[State]]</f>
        <v>955010201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955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2c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955010002</v>
      </c>
      <c r="H8469" s="134">
        <f>Systematic[[#This Row],[SampleVariableLabel]]+100*Systematic[[#This Row],[State]]</f>
        <v>955010302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955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3P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955010003</v>
      </c>
      <c r="H8470" s="134">
        <f>Systematic[[#This Row],[SampleVariableLabel]]+100*Systematic[[#This Row],[State]]</f>
        <v>955010403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955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4S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955010004</v>
      </c>
      <c r="H8471" s="134">
        <f>Systematic[[#This Row],[SampleVariableLabel]]+100*Systematic[[#This Row],[State]]</f>
        <v>955010504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955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5U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955010005</v>
      </c>
      <c r="H8472" s="134">
        <f>Systematic[[#This Row],[SampleVariableLabel]]+100*Systematic[[#This Row],[State]]</f>
        <v>955010605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955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6Rot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955010006</v>
      </c>
      <c r="H8473" s="134">
        <f>Systematic[[#This Row],[SampleVariableLabel]]+100*Systematic[[#This Row],[State]]</f>
        <v>955010706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956</v>
      </c>
      <c r="B8474" s="1">
        <f>IF(C8474=0,IF(B8473=Protocol!$V$20,1,B8473+1),B8473)</f>
        <v>1</v>
      </c>
      <c r="C8474" s="1">
        <f>IF(C8473+1=Protocol!$V$21,0,C8473+1)</f>
        <v>0</v>
      </c>
      <c r="D8474" s="1">
        <f t="shared" si="281"/>
        <v>1</v>
      </c>
      <c r="E8474" s="1" t="str">
        <f>INDEX(Protocol[Mark],MATCH(C8474,Protocol[Step],0))</f>
        <v>1pfi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956010001</v>
      </c>
      <c r="H8474" s="134">
        <f>Systematic[[#This Row],[SampleVariableLabel]]+100*Systematic[[#This Row],[State]]</f>
        <v>956010001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956</v>
      </c>
      <c r="B8475" s="1">
        <f>IF(C8475=0,IF(B8474=Protocol!$V$20,1,B8474+1),B8474)</f>
        <v>1</v>
      </c>
      <c r="C8475" s="1">
        <f>IF(C8474+1=Protocol!$V$21,0,C8474+1)</f>
        <v>1</v>
      </c>
      <c r="D8475" s="1">
        <f t="shared" si="281"/>
        <v>2</v>
      </c>
      <c r="E8475" s="1" t="str">
        <f>INDEX(Protocol[Mark],MATCH(C8475,Protocol[Step],0))</f>
        <v>1OctM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956010002</v>
      </c>
      <c r="H8475" s="134">
        <f>Systematic[[#This Row],[SampleVariableLabel]]+100*Systematic[[#This Row],[State]]</f>
        <v>956010102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956</v>
      </c>
      <c r="B8476" s="1">
        <f>IF(C8476=0,IF(B8475=Protocol!$V$20,1,B8475+1),B8475)</f>
        <v>1</v>
      </c>
      <c r="C8476" s="1">
        <f>IF(C8475+1=Protocol!$V$21,0,C8475+1)</f>
        <v>2</v>
      </c>
      <c r="D8476" s="1">
        <f t="shared" si="281"/>
        <v>3</v>
      </c>
      <c r="E8476" s="1" t="str">
        <f>INDEX(Protocol[Mark],MATCH(C8476,Protocol[Step],0))</f>
        <v>2D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956010003</v>
      </c>
      <c r="H8476" s="134">
        <f>Systematic[[#This Row],[SampleVariableLabel]]+100*Systematic[[#This Row],[State]]</f>
        <v>956010203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956</v>
      </c>
      <c r="B8477" s="1">
        <f>IF(C8477=0,IF(B8476=Protocol!$V$20,1,B8476+1),B8476)</f>
        <v>1</v>
      </c>
      <c r="C8477" s="1">
        <f>IF(C8476+1=Protocol!$V$21,0,C8476+1)</f>
        <v>3</v>
      </c>
      <c r="D8477" s="1">
        <f t="shared" si="281"/>
        <v>4</v>
      </c>
      <c r="E8477" s="1" t="str">
        <f>INDEX(Protocol[Mark],MATCH(C8477,Protocol[Step],0))</f>
        <v>2c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956010004</v>
      </c>
      <c r="H8477" s="134">
        <f>Systematic[[#This Row],[SampleVariableLabel]]+100*Systematic[[#This Row],[State]]</f>
        <v>956010304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956</v>
      </c>
      <c r="B8478" s="1">
        <f>IF(C8478=0,IF(B8477=Protocol!$V$20,1,B8477+1),B8477)</f>
        <v>1</v>
      </c>
      <c r="C8478" s="1">
        <f>IF(C8477+1=Protocol!$V$21,0,C8477+1)</f>
        <v>4</v>
      </c>
      <c r="D8478" s="1">
        <f t="shared" si="281"/>
        <v>5</v>
      </c>
      <c r="E8478" s="1" t="str">
        <f>INDEX(Protocol[Mark],MATCH(C8478,Protocol[Step],0))</f>
        <v>3P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956010005</v>
      </c>
      <c r="H8478" s="134">
        <f>Systematic[[#This Row],[SampleVariableLabel]]+100*Systematic[[#This Row],[State]]</f>
        <v>956010405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956</v>
      </c>
      <c r="B8479" s="1">
        <f>IF(C8479=0,IF(B8478=Protocol!$V$20,1,B8478+1),B8478)</f>
        <v>1</v>
      </c>
      <c r="C8479" s="1">
        <f>IF(C8478+1=Protocol!$V$21,0,C8478+1)</f>
        <v>5</v>
      </c>
      <c r="D8479" s="1">
        <f t="shared" si="281"/>
        <v>6</v>
      </c>
      <c r="E8479" s="1" t="str">
        <f>INDEX(Protocol[Mark],MATCH(C8479,Protocol[Step],0))</f>
        <v>4S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956010006</v>
      </c>
      <c r="H8479" s="134">
        <f>Systematic[[#This Row],[SampleVariableLabel]]+100*Systematic[[#This Row],[State]]</f>
        <v>956010506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956</v>
      </c>
      <c r="B8480" s="1">
        <f>IF(C8480=0,IF(B8479=Protocol!$V$20,1,B8479+1),B8479)</f>
        <v>1</v>
      </c>
      <c r="C8480" s="1">
        <f>IF(C8479+1=Protocol!$V$21,0,C8479+1)</f>
        <v>6</v>
      </c>
      <c r="D8480" s="1">
        <f t="shared" si="281"/>
        <v>1</v>
      </c>
      <c r="E8480" s="1" t="str">
        <f>INDEX(Protocol[Mark],MATCH(C8480,Protocol[Step],0))</f>
        <v>5U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956010001</v>
      </c>
      <c r="H8480" s="134">
        <f>Systematic[[#This Row],[SampleVariableLabel]]+100*Systematic[[#This Row],[State]]</f>
        <v>956010601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956</v>
      </c>
      <c r="B8481" s="1">
        <f>IF(C8481=0,IF(B8480=Protocol!$V$20,1,B8480+1),B8480)</f>
        <v>1</v>
      </c>
      <c r="C8481" s="1">
        <f>IF(C8480+1=Protocol!$V$21,0,C8480+1)</f>
        <v>7</v>
      </c>
      <c r="D8481" s="1">
        <f t="shared" si="281"/>
        <v>2</v>
      </c>
      <c r="E8481" s="1" t="str">
        <f>INDEX(Protocol[Mark],MATCH(C8481,Protocol[Step],0))</f>
        <v>6Rot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956010002</v>
      </c>
      <c r="H8481" s="134">
        <f>Systematic[[#This Row],[SampleVariableLabel]]+100*Systematic[[#This Row],[State]]</f>
        <v>956010702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957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1pfi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957010003</v>
      </c>
      <c r="H8482" s="134">
        <f>Systematic[[#This Row],[SampleVariableLabel]]+100*Systematic[[#This Row],[State]]</f>
        <v>957010003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957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1OctM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957010004</v>
      </c>
      <c r="H8483" s="134">
        <f>Systematic[[#This Row],[SampleVariableLabel]]+100*Systematic[[#This Row],[State]]</f>
        <v>957010104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957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2D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957010005</v>
      </c>
      <c r="H8484" s="134">
        <f>Systematic[[#This Row],[SampleVariableLabel]]+100*Systematic[[#This Row],[State]]</f>
        <v>957010205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957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2c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957010006</v>
      </c>
      <c r="H8485" s="134">
        <f>Systematic[[#This Row],[SampleVariableLabel]]+100*Systematic[[#This Row],[State]]</f>
        <v>957010306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957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3P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957010001</v>
      </c>
      <c r="H8486" s="134">
        <f>Systematic[[#This Row],[SampleVariableLabel]]+100*Systematic[[#This Row],[State]]</f>
        <v>957010401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957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4S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957010002</v>
      </c>
      <c r="H8487" s="134">
        <f>Systematic[[#This Row],[SampleVariableLabel]]+100*Systematic[[#This Row],[State]]</f>
        <v>957010502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957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5U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957010003</v>
      </c>
      <c r="H8488" s="134">
        <f>Systematic[[#This Row],[SampleVariableLabel]]+100*Systematic[[#This Row],[State]]</f>
        <v>957010603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957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6Rot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957010004</v>
      </c>
      <c r="H8489" s="134">
        <f>Systematic[[#This Row],[SampleVariableLabel]]+100*Systematic[[#This Row],[State]]</f>
        <v>957010704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958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1pfi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958010005</v>
      </c>
      <c r="H8490" s="134">
        <f>Systematic[[#This Row],[SampleVariableLabel]]+100*Systematic[[#This Row],[State]]</f>
        <v>958010005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958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1OctM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958010006</v>
      </c>
      <c r="H8491" s="134">
        <f>Systematic[[#This Row],[SampleVariableLabel]]+100*Systematic[[#This Row],[State]]</f>
        <v>958010106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958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958010001</v>
      </c>
      <c r="H8492" s="134">
        <f>Systematic[[#This Row],[SampleVariableLabel]]+100*Systematic[[#This Row],[State]]</f>
        <v>958010201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958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2c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958010002</v>
      </c>
      <c r="H8493" s="134">
        <f>Systematic[[#This Row],[SampleVariableLabel]]+100*Systematic[[#This Row],[State]]</f>
        <v>958010302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958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3P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958010003</v>
      </c>
      <c r="H8494" s="134">
        <f>Systematic[[#This Row],[SampleVariableLabel]]+100*Systematic[[#This Row],[State]]</f>
        <v>958010403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958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4S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958010004</v>
      </c>
      <c r="H8495" s="134">
        <f>Systematic[[#This Row],[SampleVariableLabel]]+100*Systematic[[#This Row],[State]]</f>
        <v>958010504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958</v>
      </c>
      <c r="B8496" s="1">
        <f>IF(C8496=0,IF(B8495=Protocol!$V$20,1,B8495+1),B8495)</f>
        <v>1</v>
      </c>
      <c r="C8496" s="1">
        <f>IF(C8495+1=Protocol!$V$21,0,C8495+1)</f>
        <v>6</v>
      </c>
      <c r="D8496" s="1">
        <f t="shared" si="281"/>
        <v>5</v>
      </c>
      <c r="E8496" s="1" t="str">
        <f>INDEX(Protocol[Mark],MATCH(C8496,Protocol[Step],0))</f>
        <v>5U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958010005</v>
      </c>
      <c r="H8496" s="134">
        <f>Systematic[[#This Row],[SampleVariableLabel]]+100*Systematic[[#This Row],[State]]</f>
        <v>958010605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958</v>
      </c>
      <c r="B8497" s="1">
        <f>IF(C8497=0,IF(B8496=Protocol!$V$20,1,B8496+1),B8496)</f>
        <v>1</v>
      </c>
      <c r="C8497" s="1">
        <f>IF(C8496+1=Protocol!$V$21,0,C8496+1)</f>
        <v>7</v>
      </c>
      <c r="D8497" s="1">
        <f t="shared" si="281"/>
        <v>6</v>
      </c>
      <c r="E8497" s="1" t="str">
        <f>INDEX(Protocol[Mark],MATCH(C8497,Protocol[Step],0))</f>
        <v>6Rot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958010006</v>
      </c>
      <c r="H8497" s="134">
        <f>Systematic[[#This Row],[SampleVariableLabel]]+100*Systematic[[#This Row],[State]]</f>
        <v>958010706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959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1pfi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959010001</v>
      </c>
      <c r="H8498" s="134">
        <f>Systematic[[#This Row],[SampleVariableLabel]]+100*Systematic[[#This Row],[State]]</f>
        <v>959010001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959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1OctM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959010002</v>
      </c>
      <c r="H8499" s="134">
        <f>Systematic[[#This Row],[SampleVariableLabel]]+100*Systematic[[#This Row],[State]]</f>
        <v>959010102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959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2D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959010003</v>
      </c>
      <c r="H8500" s="134">
        <f>Systematic[[#This Row],[SampleVariableLabel]]+100*Systematic[[#This Row],[State]]</f>
        <v>959010203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959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2c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959010004</v>
      </c>
      <c r="H8501" s="134">
        <f>Systematic[[#This Row],[SampleVariableLabel]]+100*Systematic[[#This Row],[State]]</f>
        <v>959010304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959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3P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959010005</v>
      </c>
      <c r="H8502" s="134">
        <f>Systematic[[#This Row],[SampleVariableLabel]]+100*Systematic[[#This Row],[State]]</f>
        <v>959010405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959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4S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959010006</v>
      </c>
      <c r="H8503" s="134">
        <f>Systematic[[#This Row],[SampleVariableLabel]]+100*Systematic[[#This Row],[State]]</f>
        <v>959010506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959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5U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959010001</v>
      </c>
      <c r="H8504" s="134">
        <f>Systematic[[#This Row],[SampleVariableLabel]]+100*Systematic[[#This Row],[State]]</f>
        <v>959010601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959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6Rot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959010002</v>
      </c>
      <c r="H8505" s="134">
        <f>Systematic[[#This Row],[SampleVariableLabel]]+100*Systematic[[#This Row],[State]]</f>
        <v>959010702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960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1pfi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960010003</v>
      </c>
      <c r="H8506" s="134">
        <f>Systematic[[#This Row],[SampleVariableLabel]]+100*Systematic[[#This Row],[State]]</f>
        <v>960010003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960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1OctM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960010004</v>
      </c>
      <c r="H8507" s="134">
        <f>Systematic[[#This Row],[SampleVariableLabel]]+100*Systematic[[#This Row],[State]]</f>
        <v>960010104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960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2D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960010005</v>
      </c>
      <c r="H8508" s="134">
        <f>Systematic[[#This Row],[SampleVariableLabel]]+100*Systematic[[#This Row],[State]]</f>
        <v>960010205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960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2c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960010006</v>
      </c>
      <c r="H8509" s="134">
        <f>Systematic[[#This Row],[SampleVariableLabel]]+100*Systematic[[#This Row],[State]]</f>
        <v>960010306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960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3P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960010001</v>
      </c>
      <c r="H8510" s="134">
        <f>Systematic[[#This Row],[SampleVariableLabel]]+100*Systematic[[#This Row],[State]]</f>
        <v>960010401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960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4S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960010002</v>
      </c>
      <c r="H8511" s="134">
        <f>Systematic[[#This Row],[SampleVariableLabel]]+100*Systematic[[#This Row],[State]]</f>
        <v>960010502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960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5U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960010003</v>
      </c>
      <c r="H8512" s="134">
        <f>Systematic[[#This Row],[SampleVariableLabel]]+100*Systematic[[#This Row],[State]]</f>
        <v>960010603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960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6Rot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960010004</v>
      </c>
      <c r="H8513" s="134">
        <f>Systematic[[#This Row],[SampleVariableLabel]]+100*Systematic[[#This Row],[State]]</f>
        <v>960010704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961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1pfi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961010005</v>
      </c>
      <c r="H8514" s="134">
        <f>Systematic[[#This Row],[SampleVariableLabel]]+100*Systematic[[#This Row],[State]]</f>
        <v>961010005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961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1OctM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961010006</v>
      </c>
      <c r="H8515" s="134">
        <f>Systematic[[#This Row],[SampleVariableLabel]]+100*Systematic[[#This Row],[State]]</f>
        <v>961010106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961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961010001</v>
      </c>
      <c r="H8516" s="134">
        <f>Systematic[[#This Row],[SampleVariableLabel]]+100*Systematic[[#This Row],[State]]</f>
        <v>961010201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961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2c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961010002</v>
      </c>
      <c r="H8517" s="134">
        <f>Systematic[[#This Row],[SampleVariableLabel]]+100*Systematic[[#This Row],[State]]</f>
        <v>961010302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961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3P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961010003</v>
      </c>
      <c r="H8518" s="134">
        <f>Systematic[[#This Row],[SampleVariableLabel]]+100*Systematic[[#This Row],[State]]</f>
        <v>961010403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961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4S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961010004</v>
      </c>
      <c r="H8519" s="134">
        <f>Systematic[[#This Row],[SampleVariableLabel]]+100*Systematic[[#This Row],[State]]</f>
        <v>961010504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961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5U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961010005</v>
      </c>
      <c r="H8520" s="134">
        <f>Systematic[[#This Row],[SampleVariableLabel]]+100*Systematic[[#This Row],[State]]</f>
        <v>961010605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961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6Rot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961010006</v>
      </c>
      <c r="H8521" s="134">
        <f>Systematic[[#This Row],[SampleVariableLabel]]+100*Systematic[[#This Row],[State]]</f>
        <v>961010706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962</v>
      </c>
      <c r="B8522" s="1">
        <f>IF(C8522=0,IF(B8521=Protocol!$V$20,1,B8521+1),B8521)</f>
        <v>1</v>
      </c>
      <c r="C8522" s="1">
        <f>IF(C8521+1=Protocol!$V$21,0,C8521+1)</f>
        <v>0</v>
      </c>
      <c r="D8522" s="1">
        <f t="shared" si="283"/>
        <v>1</v>
      </c>
      <c r="E8522" s="1" t="str">
        <f>INDEX(Protocol[Mark],MATCH(C8522,Protocol[Step],0))</f>
        <v>1pfi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962010001</v>
      </c>
      <c r="H8522" s="134">
        <f>Systematic[[#This Row],[SampleVariableLabel]]+100*Systematic[[#This Row],[State]]</f>
        <v>962010001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962</v>
      </c>
      <c r="B8523" s="1">
        <f>IF(C8523=0,IF(B8522=Protocol!$V$20,1,B8522+1),B8522)</f>
        <v>1</v>
      </c>
      <c r="C8523" s="1">
        <f>IF(C8522+1=Protocol!$V$21,0,C8522+1)</f>
        <v>1</v>
      </c>
      <c r="D8523" s="1">
        <f t="shared" si="283"/>
        <v>2</v>
      </c>
      <c r="E8523" s="1" t="str">
        <f>INDEX(Protocol[Mark],MATCH(C8523,Protocol[Step],0))</f>
        <v>1OctM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962010002</v>
      </c>
      <c r="H8523" s="134">
        <f>Systematic[[#This Row],[SampleVariableLabel]]+100*Systematic[[#This Row],[State]]</f>
        <v>962010102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962</v>
      </c>
      <c r="B8524" s="1">
        <f>IF(C8524=0,IF(B8523=Protocol!$V$20,1,B8523+1),B8523)</f>
        <v>1</v>
      </c>
      <c r="C8524" s="1">
        <f>IF(C8523+1=Protocol!$V$21,0,C8523+1)</f>
        <v>2</v>
      </c>
      <c r="D8524" s="1">
        <f t="shared" si="283"/>
        <v>3</v>
      </c>
      <c r="E8524" s="1" t="str">
        <f>INDEX(Protocol[Mark],MATCH(C8524,Protocol[Step],0))</f>
        <v>2D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962010003</v>
      </c>
      <c r="H8524" s="134">
        <f>Systematic[[#This Row],[SampleVariableLabel]]+100*Systematic[[#This Row],[State]]</f>
        <v>962010203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962</v>
      </c>
      <c r="B8525" s="1">
        <f>IF(C8525=0,IF(B8524=Protocol!$V$20,1,B8524+1),B8524)</f>
        <v>1</v>
      </c>
      <c r="C8525" s="1">
        <f>IF(C8524+1=Protocol!$V$21,0,C8524+1)</f>
        <v>3</v>
      </c>
      <c r="D8525" s="1">
        <f t="shared" si="283"/>
        <v>4</v>
      </c>
      <c r="E8525" s="1" t="str">
        <f>INDEX(Protocol[Mark],MATCH(C8525,Protocol[Step],0))</f>
        <v>2c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962010004</v>
      </c>
      <c r="H8525" s="134">
        <f>Systematic[[#This Row],[SampleVariableLabel]]+100*Systematic[[#This Row],[State]]</f>
        <v>962010304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962</v>
      </c>
      <c r="B8526" s="1">
        <f>IF(C8526=0,IF(B8525=Protocol!$V$20,1,B8525+1),B8525)</f>
        <v>1</v>
      </c>
      <c r="C8526" s="1">
        <f>IF(C8525+1=Protocol!$V$21,0,C8525+1)</f>
        <v>4</v>
      </c>
      <c r="D8526" s="1">
        <f t="shared" si="283"/>
        <v>5</v>
      </c>
      <c r="E8526" s="1" t="str">
        <f>INDEX(Protocol[Mark],MATCH(C8526,Protocol[Step],0))</f>
        <v>3P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962010005</v>
      </c>
      <c r="H8526" s="134">
        <f>Systematic[[#This Row],[SampleVariableLabel]]+100*Systematic[[#This Row],[State]]</f>
        <v>962010405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962</v>
      </c>
      <c r="B8527" s="1">
        <f>IF(C8527=0,IF(B8526=Protocol!$V$20,1,B8526+1),B8526)</f>
        <v>1</v>
      </c>
      <c r="C8527" s="1">
        <f>IF(C8526+1=Protocol!$V$21,0,C8526+1)</f>
        <v>5</v>
      </c>
      <c r="D8527" s="1">
        <f t="shared" si="283"/>
        <v>6</v>
      </c>
      <c r="E8527" s="1" t="str">
        <f>INDEX(Protocol[Mark],MATCH(C8527,Protocol[Step],0))</f>
        <v>4S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962010006</v>
      </c>
      <c r="H8527" s="134">
        <f>Systematic[[#This Row],[SampleVariableLabel]]+100*Systematic[[#This Row],[State]]</f>
        <v>962010506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962</v>
      </c>
      <c r="B8528" s="1">
        <f>IF(C8528=0,IF(B8527=Protocol!$V$20,1,B8527+1),B8527)</f>
        <v>1</v>
      </c>
      <c r="C8528" s="1">
        <f>IF(C8527+1=Protocol!$V$21,0,C8527+1)</f>
        <v>6</v>
      </c>
      <c r="D8528" s="1">
        <f t="shared" si="283"/>
        <v>1</v>
      </c>
      <c r="E8528" s="1" t="str">
        <f>INDEX(Protocol[Mark],MATCH(C8528,Protocol[Step],0))</f>
        <v>5U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962010001</v>
      </c>
      <c r="H8528" s="134">
        <f>Systematic[[#This Row],[SampleVariableLabel]]+100*Systematic[[#This Row],[State]]</f>
        <v>962010601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962</v>
      </c>
      <c r="B8529" s="1">
        <f>IF(C8529=0,IF(B8528=Protocol!$V$20,1,B8528+1),B8528)</f>
        <v>1</v>
      </c>
      <c r="C8529" s="1">
        <f>IF(C8528+1=Protocol!$V$21,0,C8528+1)</f>
        <v>7</v>
      </c>
      <c r="D8529" s="1">
        <f t="shared" si="283"/>
        <v>2</v>
      </c>
      <c r="E8529" s="1" t="str">
        <f>INDEX(Protocol[Mark],MATCH(C8529,Protocol[Step],0))</f>
        <v>6Rot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962010002</v>
      </c>
      <c r="H8529" s="134">
        <f>Systematic[[#This Row],[SampleVariableLabel]]+100*Systematic[[#This Row],[State]]</f>
        <v>962010702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963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1pfi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963010003</v>
      </c>
      <c r="H8530" s="134">
        <f>Systematic[[#This Row],[SampleVariableLabel]]+100*Systematic[[#This Row],[State]]</f>
        <v>963010003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963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1OctM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963010004</v>
      </c>
      <c r="H8531" s="134">
        <f>Systematic[[#This Row],[SampleVariableLabel]]+100*Systematic[[#This Row],[State]]</f>
        <v>963010104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963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963010005</v>
      </c>
      <c r="H8532" s="134">
        <f>Systematic[[#This Row],[SampleVariableLabel]]+100*Systematic[[#This Row],[State]]</f>
        <v>963010205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963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963010006</v>
      </c>
      <c r="H8533" s="134">
        <f>Systematic[[#This Row],[SampleVariableLabel]]+100*Systematic[[#This Row],[State]]</f>
        <v>963010306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963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3P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963010001</v>
      </c>
      <c r="H8534" s="134">
        <f>Systematic[[#This Row],[SampleVariableLabel]]+100*Systematic[[#This Row],[State]]</f>
        <v>963010401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963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4S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963010002</v>
      </c>
      <c r="H8535" s="134">
        <f>Systematic[[#This Row],[SampleVariableLabel]]+100*Systematic[[#This Row],[State]]</f>
        <v>963010502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963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5U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963010003</v>
      </c>
      <c r="H8536" s="134">
        <f>Systematic[[#This Row],[SampleVariableLabel]]+100*Systematic[[#This Row],[State]]</f>
        <v>963010603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963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6Rot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963010004</v>
      </c>
      <c r="H8537" s="134">
        <f>Systematic[[#This Row],[SampleVariableLabel]]+100*Systematic[[#This Row],[State]]</f>
        <v>963010704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964</v>
      </c>
      <c r="B8538" s="1">
        <f>IF(C8538=0,IF(B8537=Protocol!$V$20,1,B8537+1),B8537)</f>
        <v>1</v>
      </c>
      <c r="C8538" s="1">
        <f>IF(C8537+1=Protocol!$V$21,0,C8537+1)</f>
        <v>0</v>
      </c>
      <c r="D8538" s="1">
        <f t="shared" si="283"/>
        <v>5</v>
      </c>
      <c r="E8538" s="1" t="str">
        <f>INDEX(Protocol[Mark],MATCH(C8538,Protocol[Step],0))</f>
        <v>1pfi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964010005</v>
      </c>
      <c r="H8538" s="134">
        <f>Systematic[[#This Row],[SampleVariableLabel]]+100*Systematic[[#This Row],[State]]</f>
        <v>964010005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964</v>
      </c>
      <c r="B8539" s="1">
        <f>IF(C8539=0,IF(B8538=Protocol!$V$20,1,B8538+1),B8538)</f>
        <v>1</v>
      </c>
      <c r="C8539" s="1">
        <f>IF(C8538+1=Protocol!$V$21,0,C8538+1)</f>
        <v>1</v>
      </c>
      <c r="D8539" s="1">
        <f t="shared" si="283"/>
        <v>6</v>
      </c>
      <c r="E8539" s="1" t="str">
        <f>INDEX(Protocol[Mark],MATCH(C8539,Protocol[Step],0))</f>
        <v>1OctM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964010006</v>
      </c>
      <c r="H8539" s="134">
        <f>Systematic[[#This Row],[SampleVariableLabel]]+100*Systematic[[#This Row],[State]]</f>
        <v>964010106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964</v>
      </c>
      <c r="B8540" s="1">
        <f>IF(C8540=0,IF(B8539=Protocol!$V$20,1,B8539+1),B8539)</f>
        <v>1</v>
      </c>
      <c r="C8540" s="1">
        <f>IF(C8539+1=Protocol!$V$21,0,C8539+1)</f>
        <v>2</v>
      </c>
      <c r="D8540" s="1">
        <f t="shared" si="283"/>
        <v>1</v>
      </c>
      <c r="E8540" s="1" t="str">
        <f>INDEX(Protocol[Mark],MATCH(C8540,Protocol[Step],0))</f>
        <v>2D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964010001</v>
      </c>
      <c r="H8540" s="134">
        <f>Systematic[[#This Row],[SampleVariableLabel]]+100*Systematic[[#This Row],[State]]</f>
        <v>964010201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964</v>
      </c>
      <c r="B8541" s="1">
        <f>IF(C8541=0,IF(B8540=Protocol!$V$20,1,B8540+1),B8540)</f>
        <v>1</v>
      </c>
      <c r="C8541" s="1">
        <f>IF(C8540+1=Protocol!$V$21,0,C8540+1)</f>
        <v>3</v>
      </c>
      <c r="D8541" s="1">
        <f t="shared" si="283"/>
        <v>2</v>
      </c>
      <c r="E8541" s="1" t="str">
        <f>INDEX(Protocol[Mark],MATCH(C8541,Protocol[Step],0))</f>
        <v>2c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964010002</v>
      </c>
      <c r="H8541" s="134">
        <f>Systematic[[#This Row],[SampleVariableLabel]]+100*Systematic[[#This Row],[State]]</f>
        <v>964010302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964</v>
      </c>
      <c r="B8542" s="1">
        <f>IF(C8542=0,IF(B8541=Protocol!$V$20,1,B8541+1),B8541)</f>
        <v>1</v>
      </c>
      <c r="C8542" s="1">
        <f>IF(C8541+1=Protocol!$V$21,0,C8541+1)</f>
        <v>4</v>
      </c>
      <c r="D8542" s="1">
        <f t="shared" si="283"/>
        <v>3</v>
      </c>
      <c r="E8542" s="1" t="str">
        <f>INDEX(Protocol[Mark],MATCH(C8542,Protocol[Step],0))</f>
        <v>3P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964010003</v>
      </c>
      <c r="H8542" s="134">
        <f>Systematic[[#This Row],[SampleVariableLabel]]+100*Systematic[[#This Row],[State]]</f>
        <v>964010403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964</v>
      </c>
      <c r="B8543" s="1">
        <f>IF(C8543=0,IF(B8542=Protocol!$V$20,1,B8542+1),B8542)</f>
        <v>1</v>
      </c>
      <c r="C8543" s="1">
        <f>IF(C8542+1=Protocol!$V$21,0,C8542+1)</f>
        <v>5</v>
      </c>
      <c r="D8543" s="1">
        <f t="shared" si="283"/>
        <v>4</v>
      </c>
      <c r="E8543" s="1" t="str">
        <f>INDEX(Protocol[Mark],MATCH(C8543,Protocol[Step],0))</f>
        <v>4S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964010004</v>
      </c>
      <c r="H8543" s="134">
        <f>Systematic[[#This Row],[SampleVariableLabel]]+100*Systematic[[#This Row],[State]]</f>
        <v>964010504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964</v>
      </c>
      <c r="B8544" s="1">
        <f>IF(C8544=0,IF(B8543=Protocol!$V$20,1,B8543+1),B8543)</f>
        <v>1</v>
      </c>
      <c r="C8544" s="1">
        <f>IF(C8543+1=Protocol!$V$21,0,C8543+1)</f>
        <v>6</v>
      </c>
      <c r="D8544" s="1">
        <f t="shared" si="283"/>
        <v>5</v>
      </c>
      <c r="E8544" s="1" t="str">
        <f>INDEX(Protocol[Mark],MATCH(C8544,Protocol[Step],0))</f>
        <v>5U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964010005</v>
      </c>
      <c r="H8544" s="134">
        <f>Systematic[[#This Row],[SampleVariableLabel]]+100*Systematic[[#This Row],[State]]</f>
        <v>964010605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964</v>
      </c>
      <c r="B8545" s="1">
        <f>IF(C8545=0,IF(B8544=Protocol!$V$20,1,B8544+1),B8544)</f>
        <v>1</v>
      </c>
      <c r="C8545" s="1">
        <f>IF(C8544+1=Protocol!$V$21,0,C8544+1)</f>
        <v>7</v>
      </c>
      <c r="D8545" s="1">
        <f t="shared" si="283"/>
        <v>6</v>
      </c>
      <c r="E8545" s="1" t="str">
        <f>INDEX(Protocol[Mark],MATCH(C8545,Protocol[Step],0))</f>
        <v>6Rot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964010006</v>
      </c>
      <c r="H8545" s="134">
        <f>Systematic[[#This Row],[SampleVariableLabel]]+100*Systematic[[#This Row],[State]]</f>
        <v>964010706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965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1pfi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965010001</v>
      </c>
      <c r="H8546" s="134">
        <f>Systematic[[#This Row],[SampleVariableLabel]]+100*Systematic[[#This Row],[State]]</f>
        <v>965010001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965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1OctM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965010002</v>
      </c>
      <c r="H8547" s="134">
        <f>Systematic[[#This Row],[SampleVariableLabel]]+100*Systematic[[#This Row],[State]]</f>
        <v>965010102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965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2D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965010003</v>
      </c>
      <c r="H8548" s="134">
        <f>Systematic[[#This Row],[SampleVariableLabel]]+100*Systematic[[#This Row],[State]]</f>
        <v>965010203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965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2c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965010004</v>
      </c>
      <c r="H8549" s="134">
        <f>Systematic[[#This Row],[SampleVariableLabel]]+100*Systematic[[#This Row],[State]]</f>
        <v>965010304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965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3P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965010005</v>
      </c>
      <c r="H8550" s="134">
        <f>Systematic[[#This Row],[SampleVariableLabel]]+100*Systematic[[#This Row],[State]]</f>
        <v>965010405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965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4S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965010006</v>
      </c>
      <c r="H8551" s="134">
        <f>Systematic[[#This Row],[SampleVariableLabel]]+100*Systematic[[#This Row],[State]]</f>
        <v>965010506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965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5U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965010001</v>
      </c>
      <c r="H8552" s="134">
        <f>Systematic[[#This Row],[SampleVariableLabel]]+100*Systematic[[#This Row],[State]]</f>
        <v>965010601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965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6Rot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965010002</v>
      </c>
      <c r="H8553" s="134">
        <f>Systematic[[#This Row],[SampleVariableLabel]]+100*Systematic[[#This Row],[State]]</f>
        <v>965010702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966</v>
      </c>
      <c r="B8554" s="1">
        <f>IF(C8554=0,IF(B8553=Protocol!$V$20,1,B8553+1),B8553)</f>
        <v>1</v>
      </c>
      <c r="C8554" s="1">
        <f>IF(C8553+1=Protocol!$V$21,0,C8553+1)</f>
        <v>0</v>
      </c>
      <c r="D8554" s="1">
        <f t="shared" si="283"/>
        <v>3</v>
      </c>
      <c r="E8554" s="1" t="str">
        <f>INDEX(Protocol[Mark],MATCH(C8554,Protocol[Step],0))</f>
        <v>1pfi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966010003</v>
      </c>
      <c r="H8554" s="134">
        <f>Systematic[[#This Row],[SampleVariableLabel]]+100*Systematic[[#This Row],[State]]</f>
        <v>966010003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966</v>
      </c>
      <c r="B8555" s="1">
        <f>IF(C8555=0,IF(B8554=Protocol!$V$20,1,B8554+1),B8554)</f>
        <v>1</v>
      </c>
      <c r="C8555" s="1">
        <f>IF(C8554+1=Protocol!$V$21,0,C8554+1)</f>
        <v>1</v>
      </c>
      <c r="D8555" s="1">
        <f t="shared" si="283"/>
        <v>4</v>
      </c>
      <c r="E8555" s="1" t="str">
        <f>INDEX(Protocol[Mark],MATCH(C8555,Protocol[Step],0))</f>
        <v>1OctM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966010004</v>
      </c>
      <c r="H8555" s="134">
        <f>Systematic[[#This Row],[SampleVariableLabel]]+100*Systematic[[#This Row],[State]]</f>
        <v>966010104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966</v>
      </c>
      <c r="B8556" s="1">
        <f>IF(C8556=0,IF(B8555=Protocol!$V$20,1,B8555+1),B8555)</f>
        <v>1</v>
      </c>
      <c r="C8556" s="1">
        <f>IF(C8555+1=Protocol!$V$21,0,C8555+1)</f>
        <v>2</v>
      </c>
      <c r="D8556" s="1">
        <f t="shared" si="283"/>
        <v>5</v>
      </c>
      <c r="E8556" s="1" t="str">
        <f>INDEX(Protocol[Mark],MATCH(C8556,Protocol[Step],0))</f>
        <v>2D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966010005</v>
      </c>
      <c r="H8556" s="134">
        <f>Systematic[[#This Row],[SampleVariableLabel]]+100*Systematic[[#This Row],[State]]</f>
        <v>966010205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966</v>
      </c>
      <c r="B8557" s="1">
        <f>IF(C8557=0,IF(B8556=Protocol!$V$20,1,B8556+1),B8556)</f>
        <v>1</v>
      </c>
      <c r="C8557" s="1">
        <f>IF(C8556+1=Protocol!$V$21,0,C8556+1)</f>
        <v>3</v>
      </c>
      <c r="D8557" s="1">
        <f t="shared" si="283"/>
        <v>6</v>
      </c>
      <c r="E8557" s="1" t="str">
        <f>INDEX(Protocol[Mark],MATCH(C8557,Protocol[Step],0))</f>
        <v>2c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966010006</v>
      </c>
      <c r="H8557" s="134">
        <f>Systematic[[#This Row],[SampleVariableLabel]]+100*Systematic[[#This Row],[State]]</f>
        <v>966010306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966</v>
      </c>
      <c r="B8558" s="1">
        <f>IF(C8558=0,IF(B8557=Protocol!$V$20,1,B8557+1),B8557)</f>
        <v>1</v>
      </c>
      <c r="C8558" s="1">
        <f>IF(C8557+1=Protocol!$V$21,0,C8557+1)</f>
        <v>4</v>
      </c>
      <c r="D8558" s="1">
        <f t="shared" si="283"/>
        <v>1</v>
      </c>
      <c r="E8558" s="1" t="str">
        <f>INDEX(Protocol[Mark],MATCH(C8558,Protocol[Step],0))</f>
        <v>3P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966010001</v>
      </c>
      <c r="H8558" s="134">
        <f>Systematic[[#This Row],[SampleVariableLabel]]+100*Systematic[[#This Row],[State]]</f>
        <v>966010401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966</v>
      </c>
      <c r="B8559" s="1">
        <f>IF(C8559=0,IF(B8558=Protocol!$V$20,1,B8558+1),B8558)</f>
        <v>1</v>
      </c>
      <c r="C8559" s="1">
        <f>IF(C8558+1=Protocol!$V$21,0,C8558+1)</f>
        <v>5</v>
      </c>
      <c r="D8559" s="1">
        <f t="shared" si="283"/>
        <v>2</v>
      </c>
      <c r="E8559" s="1" t="str">
        <f>INDEX(Protocol[Mark],MATCH(C8559,Protocol[Step],0))</f>
        <v>4S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966010002</v>
      </c>
      <c r="H8559" s="134">
        <f>Systematic[[#This Row],[SampleVariableLabel]]+100*Systematic[[#This Row],[State]]</f>
        <v>966010502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966</v>
      </c>
      <c r="B8560" s="1">
        <f>IF(C8560=0,IF(B8559=Protocol!$V$20,1,B8559+1),B8559)</f>
        <v>1</v>
      </c>
      <c r="C8560" s="1">
        <f>IF(C8559+1=Protocol!$V$21,0,C8559+1)</f>
        <v>6</v>
      </c>
      <c r="D8560" s="1">
        <f t="shared" si="283"/>
        <v>3</v>
      </c>
      <c r="E8560" s="1" t="str">
        <f>INDEX(Protocol[Mark],MATCH(C8560,Protocol[Step],0))</f>
        <v>5U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966010003</v>
      </c>
      <c r="H8560" s="134">
        <f>Systematic[[#This Row],[SampleVariableLabel]]+100*Systematic[[#This Row],[State]]</f>
        <v>966010603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966</v>
      </c>
      <c r="B8561" s="1">
        <f>IF(C8561=0,IF(B8560=Protocol!$V$20,1,B8560+1),B8560)</f>
        <v>1</v>
      </c>
      <c r="C8561" s="1">
        <f>IF(C8560+1=Protocol!$V$21,0,C8560+1)</f>
        <v>7</v>
      </c>
      <c r="D8561" s="1">
        <f t="shared" si="283"/>
        <v>4</v>
      </c>
      <c r="E8561" s="1" t="str">
        <f>INDEX(Protocol[Mark],MATCH(C8561,Protocol[Step],0))</f>
        <v>6Rot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966010004</v>
      </c>
      <c r="H8561" s="134">
        <f>Systematic[[#This Row],[SampleVariableLabel]]+100*Systematic[[#This Row],[State]]</f>
        <v>966010704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967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1pfi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967010005</v>
      </c>
      <c r="H8562" s="134">
        <f>Systematic[[#This Row],[SampleVariableLabel]]+100*Systematic[[#This Row],[State]]</f>
        <v>967010005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967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1OctM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967010006</v>
      </c>
      <c r="H8563" s="134">
        <f>Systematic[[#This Row],[SampleVariableLabel]]+100*Systematic[[#This Row],[State]]</f>
        <v>967010106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967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2D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967010001</v>
      </c>
      <c r="H8564" s="134">
        <f>Systematic[[#This Row],[SampleVariableLabel]]+100*Systematic[[#This Row],[State]]</f>
        <v>967010201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967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2c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967010002</v>
      </c>
      <c r="H8565" s="134">
        <f>Systematic[[#This Row],[SampleVariableLabel]]+100*Systematic[[#This Row],[State]]</f>
        <v>967010302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967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3P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967010003</v>
      </c>
      <c r="H8566" s="134">
        <f>Systematic[[#This Row],[SampleVariableLabel]]+100*Systematic[[#This Row],[State]]</f>
        <v>967010403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967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4S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967010004</v>
      </c>
      <c r="H8567" s="134">
        <f>Systematic[[#This Row],[SampleVariableLabel]]+100*Systematic[[#This Row],[State]]</f>
        <v>967010504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967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5U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967010005</v>
      </c>
      <c r="H8568" s="134">
        <f>Systematic[[#This Row],[SampleVariableLabel]]+100*Systematic[[#This Row],[State]]</f>
        <v>967010605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967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6Rot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967010006</v>
      </c>
      <c r="H8569" s="134">
        <f>Systematic[[#This Row],[SampleVariableLabel]]+100*Systematic[[#This Row],[State]]</f>
        <v>967010706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968</v>
      </c>
      <c r="B8570" s="1">
        <f>IF(C8570=0,IF(B8569=Protocol!$V$20,1,B8569+1),B8569)</f>
        <v>1</v>
      </c>
      <c r="C8570" s="1">
        <f>IF(C8569+1=Protocol!$V$21,0,C8569+1)</f>
        <v>0</v>
      </c>
      <c r="D8570" s="1">
        <f t="shared" si="283"/>
        <v>1</v>
      </c>
      <c r="E8570" s="1" t="str">
        <f>INDEX(Protocol[Mark],MATCH(C8570,Protocol[Step],0))</f>
        <v>1pfi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968010001</v>
      </c>
      <c r="H8570" s="134">
        <f>Systematic[[#This Row],[SampleVariableLabel]]+100*Systematic[[#This Row],[State]]</f>
        <v>968010001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968</v>
      </c>
      <c r="B8571" s="1">
        <f>IF(C8571=0,IF(B8570=Protocol!$V$20,1,B8570+1),B8570)</f>
        <v>1</v>
      </c>
      <c r="C8571" s="1">
        <f>IF(C8570+1=Protocol!$V$21,0,C8570+1)</f>
        <v>1</v>
      </c>
      <c r="D8571" s="1">
        <f t="shared" si="283"/>
        <v>2</v>
      </c>
      <c r="E8571" s="1" t="str">
        <f>INDEX(Protocol[Mark],MATCH(C8571,Protocol[Step],0))</f>
        <v>1OctM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968010002</v>
      </c>
      <c r="H8571" s="134">
        <f>Systematic[[#This Row],[SampleVariableLabel]]+100*Systematic[[#This Row],[State]]</f>
        <v>968010102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968</v>
      </c>
      <c r="B8572" s="1">
        <f>IF(C8572=0,IF(B8571=Protocol!$V$20,1,B8571+1),B8571)</f>
        <v>1</v>
      </c>
      <c r="C8572" s="1">
        <f>IF(C8571+1=Protocol!$V$21,0,C8571+1)</f>
        <v>2</v>
      </c>
      <c r="D8572" s="1">
        <f t="shared" si="283"/>
        <v>3</v>
      </c>
      <c r="E8572" s="1" t="str">
        <f>INDEX(Protocol[Mark],MATCH(C8572,Protocol[Step],0))</f>
        <v>2D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968010003</v>
      </c>
      <c r="H8572" s="134">
        <f>Systematic[[#This Row],[SampleVariableLabel]]+100*Systematic[[#This Row],[State]]</f>
        <v>968010203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968</v>
      </c>
      <c r="B8573" s="1">
        <f>IF(C8573=0,IF(B8572=Protocol!$V$20,1,B8572+1),B8572)</f>
        <v>1</v>
      </c>
      <c r="C8573" s="1">
        <f>IF(C8572+1=Protocol!$V$21,0,C8572+1)</f>
        <v>3</v>
      </c>
      <c r="D8573" s="1">
        <f t="shared" si="283"/>
        <v>4</v>
      </c>
      <c r="E8573" s="1" t="str">
        <f>INDEX(Protocol[Mark],MATCH(C8573,Protocol[Step],0))</f>
        <v>2c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968010004</v>
      </c>
      <c r="H8573" s="134">
        <f>Systematic[[#This Row],[SampleVariableLabel]]+100*Systematic[[#This Row],[State]]</f>
        <v>968010304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968</v>
      </c>
      <c r="B8574" s="1">
        <f>IF(C8574=0,IF(B8573=Protocol!$V$20,1,B8573+1),B8573)</f>
        <v>1</v>
      </c>
      <c r="C8574" s="1">
        <f>IF(C8573+1=Protocol!$V$21,0,C8573+1)</f>
        <v>4</v>
      </c>
      <c r="D8574" s="1">
        <f t="shared" si="283"/>
        <v>5</v>
      </c>
      <c r="E8574" s="1" t="str">
        <f>INDEX(Protocol[Mark],MATCH(C8574,Protocol[Step],0))</f>
        <v>3P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968010005</v>
      </c>
      <c r="H8574" s="134">
        <f>Systematic[[#This Row],[SampleVariableLabel]]+100*Systematic[[#This Row],[State]]</f>
        <v>968010405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968</v>
      </c>
      <c r="B8575" s="1">
        <f>IF(C8575=0,IF(B8574=Protocol!$V$20,1,B8574+1),B8574)</f>
        <v>1</v>
      </c>
      <c r="C8575" s="1">
        <f>IF(C8574+1=Protocol!$V$21,0,C8574+1)</f>
        <v>5</v>
      </c>
      <c r="D8575" s="1">
        <f t="shared" si="283"/>
        <v>6</v>
      </c>
      <c r="E8575" s="1" t="str">
        <f>INDEX(Protocol[Mark],MATCH(C8575,Protocol[Step],0))</f>
        <v>4S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968010006</v>
      </c>
      <c r="H8575" s="134">
        <f>Systematic[[#This Row],[SampleVariableLabel]]+100*Systematic[[#This Row],[State]]</f>
        <v>968010506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968</v>
      </c>
      <c r="B8576" s="1">
        <f>IF(C8576=0,IF(B8575=Protocol!$V$20,1,B8575+1),B8575)</f>
        <v>1</v>
      </c>
      <c r="C8576" s="1">
        <f>IF(C8575+1=Protocol!$V$21,0,C8575+1)</f>
        <v>6</v>
      </c>
      <c r="D8576" s="1">
        <f t="shared" si="283"/>
        <v>1</v>
      </c>
      <c r="E8576" s="1" t="str">
        <f>INDEX(Protocol[Mark],MATCH(C8576,Protocol[Step],0))</f>
        <v>5U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968010001</v>
      </c>
      <c r="H8576" s="134">
        <f>Systematic[[#This Row],[SampleVariableLabel]]+100*Systematic[[#This Row],[State]]</f>
        <v>968010601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968</v>
      </c>
      <c r="B8577" s="1">
        <f>IF(C8577=0,IF(B8576=Protocol!$V$20,1,B8576+1),B8576)</f>
        <v>1</v>
      </c>
      <c r="C8577" s="1">
        <f>IF(C8576+1=Protocol!$V$21,0,C8576+1)</f>
        <v>7</v>
      </c>
      <c r="D8577" s="1">
        <f t="shared" si="283"/>
        <v>2</v>
      </c>
      <c r="E8577" s="1" t="str">
        <f>INDEX(Protocol[Mark],MATCH(C8577,Protocol[Step],0))</f>
        <v>6Rot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968010002</v>
      </c>
      <c r="H8577" s="134">
        <f>Systematic[[#This Row],[SampleVariableLabel]]+100*Systematic[[#This Row],[State]]</f>
        <v>968010702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969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1pfi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969010003</v>
      </c>
      <c r="H8578" s="134">
        <f>Systematic[[#This Row],[SampleVariableLabel]]+100*Systematic[[#This Row],[State]]</f>
        <v>969010003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969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1OctM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969010004</v>
      </c>
      <c r="H8579" s="134">
        <f>Systematic[[#This Row],[SampleVariableLabel]]+100*Systematic[[#This Row],[State]]</f>
        <v>969010104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969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2D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969010005</v>
      </c>
      <c r="H8580" s="134">
        <f>Systematic[[#This Row],[SampleVariableLabel]]+100*Systematic[[#This Row],[State]]</f>
        <v>969010205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969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2c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969010006</v>
      </c>
      <c r="H8581" s="134">
        <f>Systematic[[#This Row],[SampleVariableLabel]]+100*Systematic[[#This Row],[State]]</f>
        <v>969010306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969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3P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969010001</v>
      </c>
      <c r="H8582" s="134">
        <f>Systematic[[#This Row],[SampleVariableLabel]]+100*Systematic[[#This Row],[State]]</f>
        <v>969010401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969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4S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969010002</v>
      </c>
      <c r="H8583" s="134">
        <f>Systematic[[#This Row],[SampleVariableLabel]]+100*Systematic[[#This Row],[State]]</f>
        <v>969010502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969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5U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969010003</v>
      </c>
      <c r="H8584" s="134">
        <f>Systematic[[#This Row],[SampleVariableLabel]]+100*Systematic[[#This Row],[State]]</f>
        <v>969010603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969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6Rot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969010004</v>
      </c>
      <c r="H8585" s="134">
        <f>Systematic[[#This Row],[SampleVariableLabel]]+100*Systematic[[#This Row],[State]]</f>
        <v>969010704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970</v>
      </c>
      <c r="B8586" s="1">
        <f>IF(C8586=0,IF(B8585=Protocol!$V$20,1,B8585+1),B8585)</f>
        <v>1</v>
      </c>
      <c r="C8586" s="1">
        <f>IF(C8585+1=Protocol!$V$21,0,C8585+1)</f>
        <v>0</v>
      </c>
      <c r="D8586" s="1">
        <f t="shared" si="285"/>
        <v>5</v>
      </c>
      <c r="E8586" s="1" t="str">
        <f>INDEX(Protocol[Mark],MATCH(C8586,Protocol[Step],0))</f>
        <v>1pfi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970010005</v>
      </c>
      <c r="H8586" s="134">
        <f>Systematic[[#This Row],[SampleVariableLabel]]+100*Systematic[[#This Row],[State]]</f>
        <v>970010005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970</v>
      </c>
      <c r="B8587" s="1">
        <f>IF(C8587=0,IF(B8586=Protocol!$V$20,1,B8586+1),B8586)</f>
        <v>1</v>
      </c>
      <c r="C8587" s="1">
        <f>IF(C8586+1=Protocol!$V$21,0,C8586+1)</f>
        <v>1</v>
      </c>
      <c r="D8587" s="1">
        <f t="shared" si="285"/>
        <v>6</v>
      </c>
      <c r="E8587" s="1" t="str">
        <f>INDEX(Protocol[Mark],MATCH(C8587,Protocol[Step],0))</f>
        <v>1OctM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970010006</v>
      </c>
      <c r="H8587" s="134">
        <f>Systematic[[#This Row],[SampleVariableLabel]]+100*Systematic[[#This Row],[State]]</f>
        <v>970010106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970</v>
      </c>
      <c r="B8588" s="1">
        <f>IF(C8588=0,IF(B8587=Protocol!$V$20,1,B8587+1),B8587)</f>
        <v>1</v>
      </c>
      <c r="C8588" s="1">
        <f>IF(C8587+1=Protocol!$V$21,0,C8587+1)</f>
        <v>2</v>
      </c>
      <c r="D8588" s="1">
        <f t="shared" si="285"/>
        <v>1</v>
      </c>
      <c r="E8588" s="1" t="str">
        <f>INDEX(Protocol[Mark],MATCH(C8588,Protocol[Step],0))</f>
        <v>2D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970010001</v>
      </c>
      <c r="H8588" s="134">
        <f>Systematic[[#This Row],[SampleVariableLabel]]+100*Systematic[[#This Row],[State]]</f>
        <v>970010201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970</v>
      </c>
      <c r="B8589" s="1">
        <f>IF(C8589=0,IF(B8588=Protocol!$V$20,1,B8588+1),B8588)</f>
        <v>1</v>
      </c>
      <c r="C8589" s="1">
        <f>IF(C8588+1=Protocol!$V$21,0,C8588+1)</f>
        <v>3</v>
      </c>
      <c r="D8589" s="1">
        <f t="shared" si="285"/>
        <v>2</v>
      </c>
      <c r="E8589" s="1" t="str">
        <f>INDEX(Protocol[Mark],MATCH(C8589,Protocol[Step],0))</f>
        <v>2c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970010002</v>
      </c>
      <c r="H8589" s="134">
        <f>Systematic[[#This Row],[SampleVariableLabel]]+100*Systematic[[#This Row],[State]]</f>
        <v>970010302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970</v>
      </c>
      <c r="B8590" s="1">
        <f>IF(C8590=0,IF(B8589=Protocol!$V$20,1,B8589+1),B8589)</f>
        <v>1</v>
      </c>
      <c r="C8590" s="1">
        <f>IF(C8589+1=Protocol!$V$21,0,C8589+1)</f>
        <v>4</v>
      </c>
      <c r="D8590" s="1">
        <f t="shared" si="285"/>
        <v>3</v>
      </c>
      <c r="E8590" s="1" t="str">
        <f>INDEX(Protocol[Mark],MATCH(C8590,Protocol[Step],0))</f>
        <v>3P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970010003</v>
      </c>
      <c r="H8590" s="134">
        <f>Systematic[[#This Row],[SampleVariableLabel]]+100*Systematic[[#This Row],[State]]</f>
        <v>970010403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970</v>
      </c>
      <c r="B8591" s="1">
        <f>IF(C8591=0,IF(B8590=Protocol!$V$20,1,B8590+1),B8590)</f>
        <v>1</v>
      </c>
      <c r="C8591" s="1">
        <f>IF(C8590+1=Protocol!$V$21,0,C8590+1)</f>
        <v>5</v>
      </c>
      <c r="D8591" s="1">
        <f t="shared" si="285"/>
        <v>4</v>
      </c>
      <c r="E8591" s="1" t="str">
        <f>INDEX(Protocol[Mark],MATCH(C8591,Protocol[Step],0))</f>
        <v>4S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970010004</v>
      </c>
      <c r="H8591" s="134">
        <f>Systematic[[#This Row],[SampleVariableLabel]]+100*Systematic[[#This Row],[State]]</f>
        <v>970010504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970</v>
      </c>
      <c r="B8592" s="1">
        <f>IF(C8592=0,IF(B8591=Protocol!$V$20,1,B8591+1),B8591)</f>
        <v>1</v>
      </c>
      <c r="C8592" s="1">
        <f>IF(C8591+1=Protocol!$V$21,0,C8591+1)</f>
        <v>6</v>
      </c>
      <c r="D8592" s="1">
        <f t="shared" si="285"/>
        <v>5</v>
      </c>
      <c r="E8592" s="1" t="str">
        <f>INDEX(Protocol[Mark],MATCH(C8592,Protocol[Step],0))</f>
        <v>5U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970010005</v>
      </c>
      <c r="H8592" s="134">
        <f>Systematic[[#This Row],[SampleVariableLabel]]+100*Systematic[[#This Row],[State]]</f>
        <v>970010605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970</v>
      </c>
      <c r="B8593" s="1">
        <f>IF(C8593=0,IF(B8592=Protocol!$V$20,1,B8592+1),B8592)</f>
        <v>1</v>
      </c>
      <c r="C8593" s="1">
        <f>IF(C8592+1=Protocol!$V$21,0,C8592+1)</f>
        <v>7</v>
      </c>
      <c r="D8593" s="1">
        <f t="shared" si="285"/>
        <v>6</v>
      </c>
      <c r="E8593" s="1" t="str">
        <f>INDEX(Protocol[Mark],MATCH(C8593,Protocol[Step],0))</f>
        <v>6Rot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970010006</v>
      </c>
      <c r="H8593" s="134">
        <f>Systematic[[#This Row],[SampleVariableLabel]]+100*Systematic[[#This Row],[State]]</f>
        <v>970010706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971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1pfi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971010001</v>
      </c>
      <c r="H8594" s="134">
        <f>Systematic[[#This Row],[SampleVariableLabel]]+100*Systematic[[#This Row],[State]]</f>
        <v>971010001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971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1OctM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971010002</v>
      </c>
      <c r="H8595" s="134">
        <f>Systematic[[#This Row],[SampleVariableLabel]]+100*Systematic[[#This Row],[State]]</f>
        <v>971010102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971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2D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971010003</v>
      </c>
      <c r="H8596" s="134">
        <f>Systematic[[#This Row],[SampleVariableLabel]]+100*Systematic[[#This Row],[State]]</f>
        <v>971010203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971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2c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971010004</v>
      </c>
      <c r="H8597" s="134">
        <f>Systematic[[#This Row],[SampleVariableLabel]]+100*Systematic[[#This Row],[State]]</f>
        <v>971010304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971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3P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971010005</v>
      </c>
      <c r="H8598" s="134">
        <f>Systematic[[#This Row],[SampleVariableLabel]]+100*Systematic[[#This Row],[State]]</f>
        <v>971010405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971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4S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971010006</v>
      </c>
      <c r="H8599" s="134">
        <f>Systematic[[#This Row],[SampleVariableLabel]]+100*Systematic[[#This Row],[State]]</f>
        <v>971010506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971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5U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971010001</v>
      </c>
      <c r="H8600" s="134">
        <f>Systematic[[#This Row],[SampleVariableLabel]]+100*Systematic[[#This Row],[State]]</f>
        <v>971010601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971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6Rot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971010002</v>
      </c>
      <c r="H8601" s="134">
        <f>Systematic[[#This Row],[SampleVariableLabel]]+100*Systematic[[#This Row],[State]]</f>
        <v>971010702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972</v>
      </c>
      <c r="B8602" s="1">
        <f>IF(C8602=0,IF(B8601=Protocol!$V$20,1,B8601+1),B8601)</f>
        <v>1</v>
      </c>
      <c r="C8602" s="1">
        <f>IF(C8601+1=Protocol!$V$21,0,C8601+1)</f>
        <v>0</v>
      </c>
      <c r="D8602" s="1">
        <f t="shared" si="285"/>
        <v>3</v>
      </c>
      <c r="E8602" s="1" t="str">
        <f>INDEX(Protocol[Mark],MATCH(C8602,Protocol[Step],0))</f>
        <v>1pfi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972010003</v>
      </c>
      <c r="H8602" s="134">
        <f>Systematic[[#This Row],[SampleVariableLabel]]+100*Systematic[[#This Row],[State]]</f>
        <v>972010003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972</v>
      </c>
      <c r="B8603" s="1">
        <f>IF(C8603=0,IF(B8602=Protocol!$V$20,1,B8602+1),B8602)</f>
        <v>1</v>
      </c>
      <c r="C8603" s="1">
        <f>IF(C8602+1=Protocol!$V$21,0,C8602+1)</f>
        <v>1</v>
      </c>
      <c r="D8603" s="1">
        <f t="shared" si="285"/>
        <v>4</v>
      </c>
      <c r="E8603" s="1" t="str">
        <f>INDEX(Protocol[Mark],MATCH(C8603,Protocol[Step],0))</f>
        <v>1OctM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972010004</v>
      </c>
      <c r="H8603" s="134">
        <f>Systematic[[#This Row],[SampleVariableLabel]]+100*Systematic[[#This Row],[State]]</f>
        <v>972010104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972</v>
      </c>
      <c r="B8604" s="1">
        <f>IF(C8604=0,IF(B8603=Protocol!$V$20,1,B8603+1),B8603)</f>
        <v>1</v>
      </c>
      <c r="C8604" s="1">
        <f>IF(C8603+1=Protocol!$V$21,0,C8603+1)</f>
        <v>2</v>
      </c>
      <c r="D8604" s="1">
        <f t="shared" si="285"/>
        <v>5</v>
      </c>
      <c r="E8604" s="1" t="str">
        <f>INDEX(Protocol[Mark],MATCH(C8604,Protocol[Step],0))</f>
        <v>2D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972010005</v>
      </c>
      <c r="H8604" s="134">
        <f>Systematic[[#This Row],[SampleVariableLabel]]+100*Systematic[[#This Row],[State]]</f>
        <v>972010205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972</v>
      </c>
      <c r="B8605" s="1">
        <f>IF(C8605=0,IF(B8604=Protocol!$V$20,1,B8604+1),B8604)</f>
        <v>1</v>
      </c>
      <c r="C8605" s="1">
        <f>IF(C8604+1=Protocol!$V$21,0,C8604+1)</f>
        <v>3</v>
      </c>
      <c r="D8605" s="1">
        <f t="shared" si="285"/>
        <v>6</v>
      </c>
      <c r="E8605" s="1" t="str">
        <f>INDEX(Protocol[Mark],MATCH(C8605,Protocol[Step],0))</f>
        <v>2c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972010006</v>
      </c>
      <c r="H8605" s="134">
        <f>Systematic[[#This Row],[SampleVariableLabel]]+100*Systematic[[#This Row],[State]]</f>
        <v>972010306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972</v>
      </c>
      <c r="B8606" s="1">
        <f>IF(C8606=0,IF(B8605=Protocol!$V$20,1,B8605+1),B8605)</f>
        <v>1</v>
      </c>
      <c r="C8606" s="1">
        <f>IF(C8605+1=Protocol!$V$21,0,C8605+1)</f>
        <v>4</v>
      </c>
      <c r="D8606" s="1">
        <f t="shared" si="285"/>
        <v>1</v>
      </c>
      <c r="E8606" s="1" t="str">
        <f>INDEX(Protocol[Mark],MATCH(C8606,Protocol[Step],0))</f>
        <v>3P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972010001</v>
      </c>
      <c r="H8606" s="134">
        <f>Systematic[[#This Row],[SampleVariableLabel]]+100*Systematic[[#This Row],[State]]</f>
        <v>972010401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972</v>
      </c>
      <c r="B8607" s="1">
        <f>IF(C8607=0,IF(B8606=Protocol!$V$20,1,B8606+1),B8606)</f>
        <v>1</v>
      </c>
      <c r="C8607" s="1">
        <f>IF(C8606+1=Protocol!$V$21,0,C8606+1)</f>
        <v>5</v>
      </c>
      <c r="D8607" s="1">
        <f t="shared" si="285"/>
        <v>2</v>
      </c>
      <c r="E8607" s="1" t="str">
        <f>INDEX(Protocol[Mark],MATCH(C8607,Protocol[Step],0))</f>
        <v>4S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972010002</v>
      </c>
      <c r="H8607" s="134">
        <f>Systematic[[#This Row],[SampleVariableLabel]]+100*Systematic[[#This Row],[State]]</f>
        <v>972010502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972</v>
      </c>
      <c r="B8608" s="1">
        <f>IF(C8608=0,IF(B8607=Protocol!$V$20,1,B8607+1),B8607)</f>
        <v>1</v>
      </c>
      <c r="C8608" s="1">
        <f>IF(C8607+1=Protocol!$V$21,0,C8607+1)</f>
        <v>6</v>
      </c>
      <c r="D8608" s="1">
        <f t="shared" si="285"/>
        <v>3</v>
      </c>
      <c r="E8608" s="1" t="str">
        <f>INDEX(Protocol[Mark],MATCH(C8608,Protocol[Step],0))</f>
        <v>5U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972010003</v>
      </c>
      <c r="H8608" s="134">
        <f>Systematic[[#This Row],[SampleVariableLabel]]+100*Systematic[[#This Row],[State]]</f>
        <v>972010603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972</v>
      </c>
      <c r="B8609" s="1">
        <f>IF(C8609=0,IF(B8608=Protocol!$V$20,1,B8608+1),B8608)</f>
        <v>1</v>
      </c>
      <c r="C8609" s="1">
        <f>IF(C8608+1=Protocol!$V$21,0,C8608+1)</f>
        <v>7</v>
      </c>
      <c r="D8609" s="1">
        <f t="shared" si="285"/>
        <v>4</v>
      </c>
      <c r="E8609" s="1" t="str">
        <f>INDEX(Protocol[Mark],MATCH(C8609,Protocol[Step],0))</f>
        <v>6Rot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972010004</v>
      </c>
      <c r="H8609" s="134">
        <f>Systematic[[#This Row],[SampleVariableLabel]]+100*Systematic[[#This Row],[State]]</f>
        <v>972010704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973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1pfi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973010005</v>
      </c>
      <c r="H8610" s="134">
        <f>Systematic[[#This Row],[SampleVariableLabel]]+100*Systematic[[#This Row],[State]]</f>
        <v>973010005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973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1OctM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973010006</v>
      </c>
      <c r="H8611" s="134">
        <f>Systematic[[#This Row],[SampleVariableLabel]]+100*Systematic[[#This Row],[State]]</f>
        <v>973010106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973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2D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973010001</v>
      </c>
      <c r="H8612" s="134">
        <f>Systematic[[#This Row],[SampleVariableLabel]]+100*Systematic[[#This Row],[State]]</f>
        <v>973010201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973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2c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973010002</v>
      </c>
      <c r="H8613" s="134">
        <f>Systematic[[#This Row],[SampleVariableLabel]]+100*Systematic[[#This Row],[State]]</f>
        <v>973010302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973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3P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973010003</v>
      </c>
      <c r="H8614" s="134">
        <f>Systematic[[#This Row],[SampleVariableLabel]]+100*Systematic[[#This Row],[State]]</f>
        <v>973010403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973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4S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973010004</v>
      </c>
      <c r="H8615" s="134">
        <f>Systematic[[#This Row],[SampleVariableLabel]]+100*Systematic[[#This Row],[State]]</f>
        <v>973010504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973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5U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973010005</v>
      </c>
      <c r="H8616" s="134">
        <f>Systematic[[#This Row],[SampleVariableLabel]]+100*Systematic[[#This Row],[State]]</f>
        <v>973010605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973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6Rot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973010006</v>
      </c>
      <c r="H8617" s="134">
        <f>Systematic[[#This Row],[SampleVariableLabel]]+100*Systematic[[#This Row],[State]]</f>
        <v>973010706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974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1pfi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974010001</v>
      </c>
      <c r="H8618" s="134">
        <f>Systematic[[#This Row],[SampleVariableLabel]]+100*Systematic[[#This Row],[State]]</f>
        <v>974010001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974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1OctM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974010002</v>
      </c>
      <c r="H8619" s="134">
        <f>Systematic[[#This Row],[SampleVariableLabel]]+100*Systematic[[#This Row],[State]]</f>
        <v>974010102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974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2D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974010003</v>
      </c>
      <c r="H8620" s="134">
        <f>Systematic[[#This Row],[SampleVariableLabel]]+100*Systematic[[#This Row],[State]]</f>
        <v>974010203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974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2c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974010004</v>
      </c>
      <c r="H8621" s="134">
        <f>Systematic[[#This Row],[SampleVariableLabel]]+100*Systematic[[#This Row],[State]]</f>
        <v>974010304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974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3P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974010005</v>
      </c>
      <c r="H8622" s="134">
        <f>Systematic[[#This Row],[SampleVariableLabel]]+100*Systematic[[#This Row],[State]]</f>
        <v>974010405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974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4S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974010006</v>
      </c>
      <c r="H8623" s="134">
        <f>Systematic[[#This Row],[SampleVariableLabel]]+100*Systematic[[#This Row],[State]]</f>
        <v>974010506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974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5U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974010001</v>
      </c>
      <c r="H8624" s="134">
        <f>Systematic[[#This Row],[SampleVariableLabel]]+100*Systematic[[#This Row],[State]]</f>
        <v>974010601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974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6Rot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974010002</v>
      </c>
      <c r="H8625" s="134">
        <f>Systematic[[#This Row],[SampleVariableLabel]]+100*Systematic[[#This Row],[State]]</f>
        <v>974010702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975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1pfi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975010003</v>
      </c>
      <c r="H8626" s="134">
        <f>Systematic[[#This Row],[SampleVariableLabel]]+100*Systematic[[#This Row],[State]]</f>
        <v>975010003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975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1OctM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975010004</v>
      </c>
      <c r="H8627" s="134">
        <f>Systematic[[#This Row],[SampleVariableLabel]]+100*Systematic[[#This Row],[State]]</f>
        <v>975010104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975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2D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975010005</v>
      </c>
      <c r="H8628" s="134">
        <f>Systematic[[#This Row],[SampleVariableLabel]]+100*Systematic[[#This Row],[State]]</f>
        <v>975010205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975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2c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975010006</v>
      </c>
      <c r="H8629" s="134">
        <f>Systematic[[#This Row],[SampleVariableLabel]]+100*Systematic[[#This Row],[State]]</f>
        <v>975010306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975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3P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975010001</v>
      </c>
      <c r="H8630" s="134">
        <f>Systematic[[#This Row],[SampleVariableLabel]]+100*Systematic[[#This Row],[State]]</f>
        <v>975010401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975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4S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975010002</v>
      </c>
      <c r="H8631" s="134">
        <f>Systematic[[#This Row],[SampleVariableLabel]]+100*Systematic[[#This Row],[State]]</f>
        <v>975010502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975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5U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975010003</v>
      </c>
      <c r="H8632" s="134">
        <f>Systematic[[#This Row],[SampleVariableLabel]]+100*Systematic[[#This Row],[State]]</f>
        <v>975010603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975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6Rot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975010004</v>
      </c>
      <c r="H8633" s="134">
        <f>Systematic[[#This Row],[SampleVariableLabel]]+100*Systematic[[#This Row],[State]]</f>
        <v>975010704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976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976010005</v>
      </c>
      <c r="H8634" s="134">
        <f>Systematic[[#This Row],[SampleVariableLabel]]+100*Systematic[[#This Row],[State]]</f>
        <v>976010005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976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1OctM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976010006</v>
      </c>
      <c r="H8635" s="134">
        <f>Systematic[[#This Row],[SampleVariableLabel]]+100*Systematic[[#This Row],[State]]</f>
        <v>976010106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976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976010001</v>
      </c>
      <c r="H8636" s="134">
        <f>Systematic[[#This Row],[SampleVariableLabel]]+100*Systematic[[#This Row],[State]]</f>
        <v>976010201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976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976010002</v>
      </c>
      <c r="H8637" s="134">
        <f>Systematic[[#This Row],[SampleVariableLabel]]+100*Systematic[[#This Row],[State]]</f>
        <v>976010302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976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3P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976010003</v>
      </c>
      <c r="H8638" s="134">
        <f>Systematic[[#This Row],[SampleVariableLabel]]+100*Systematic[[#This Row],[State]]</f>
        <v>976010403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976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976010004</v>
      </c>
      <c r="H8639" s="134">
        <f>Systematic[[#This Row],[SampleVariableLabel]]+100*Systematic[[#This Row],[State]]</f>
        <v>976010504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976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5U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976010005</v>
      </c>
      <c r="H8640" s="134">
        <f>Systematic[[#This Row],[SampleVariableLabel]]+100*Systematic[[#This Row],[State]]</f>
        <v>976010605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976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6Rot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976010006</v>
      </c>
      <c r="H8641" s="134">
        <f>Systematic[[#This Row],[SampleVariableLabel]]+100*Systematic[[#This Row],[State]]</f>
        <v>976010706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977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1pfi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977010001</v>
      </c>
      <c r="H8642" s="134">
        <f>Systematic[[#This Row],[SampleVariableLabel]]+100*Systematic[[#This Row],[State]]</f>
        <v>977010001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977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1OctM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977010002</v>
      </c>
      <c r="H8643" s="134">
        <f>Systematic[[#This Row],[SampleVariableLabel]]+100*Systematic[[#This Row],[State]]</f>
        <v>977010102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977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2D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977010003</v>
      </c>
      <c r="H8644" s="134">
        <f>Systematic[[#This Row],[SampleVariableLabel]]+100*Systematic[[#This Row],[State]]</f>
        <v>977010203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977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2c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977010004</v>
      </c>
      <c r="H8645" s="134">
        <f>Systematic[[#This Row],[SampleVariableLabel]]+100*Systematic[[#This Row],[State]]</f>
        <v>977010304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977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3P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977010005</v>
      </c>
      <c r="H8646" s="134">
        <f>Systematic[[#This Row],[SampleVariableLabel]]+100*Systematic[[#This Row],[State]]</f>
        <v>977010405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977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4S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977010006</v>
      </c>
      <c r="H8647" s="134">
        <f>Systematic[[#This Row],[SampleVariableLabel]]+100*Systematic[[#This Row],[State]]</f>
        <v>977010506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977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5U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977010001</v>
      </c>
      <c r="H8648" s="134">
        <f>Systematic[[#This Row],[SampleVariableLabel]]+100*Systematic[[#This Row],[State]]</f>
        <v>977010601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977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6Rot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977010002</v>
      </c>
      <c r="H8649" s="134">
        <f>Systematic[[#This Row],[SampleVariableLabel]]+100*Systematic[[#This Row],[State]]</f>
        <v>977010702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978</v>
      </c>
      <c r="B8650" s="1">
        <f>IF(C8650=0,IF(B8649=Protocol!$V$20,1,B8649+1),B8649)</f>
        <v>1</v>
      </c>
      <c r="C8650" s="1">
        <f>IF(C8649+1=Protocol!$V$21,0,C8649+1)</f>
        <v>0</v>
      </c>
      <c r="D8650" s="1">
        <f t="shared" si="287"/>
        <v>3</v>
      </c>
      <c r="E8650" s="1" t="str">
        <f>INDEX(Protocol[Mark],MATCH(C8650,Protocol[Step],0))</f>
        <v>1pfi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978010003</v>
      </c>
      <c r="H8650" s="134">
        <f>Systematic[[#This Row],[SampleVariableLabel]]+100*Systematic[[#This Row],[State]]</f>
        <v>978010003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978</v>
      </c>
      <c r="B8651" s="1">
        <f>IF(C8651=0,IF(B8650=Protocol!$V$20,1,B8650+1),B8650)</f>
        <v>1</v>
      </c>
      <c r="C8651" s="1">
        <f>IF(C8650+1=Protocol!$V$21,0,C8650+1)</f>
        <v>1</v>
      </c>
      <c r="D8651" s="1">
        <f t="shared" si="287"/>
        <v>4</v>
      </c>
      <c r="E8651" s="1" t="str">
        <f>INDEX(Protocol[Mark],MATCH(C8651,Protocol[Step],0))</f>
        <v>1OctM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978010004</v>
      </c>
      <c r="H8651" s="134">
        <f>Systematic[[#This Row],[SampleVariableLabel]]+100*Systematic[[#This Row],[State]]</f>
        <v>978010104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978</v>
      </c>
      <c r="B8652" s="1">
        <f>IF(C8652=0,IF(B8651=Protocol!$V$20,1,B8651+1),B8651)</f>
        <v>1</v>
      </c>
      <c r="C8652" s="1">
        <f>IF(C8651+1=Protocol!$V$21,0,C8651+1)</f>
        <v>2</v>
      </c>
      <c r="D8652" s="1">
        <f t="shared" si="287"/>
        <v>5</v>
      </c>
      <c r="E8652" s="1" t="str">
        <f>INDEX(Protocol[Mark],MATCH(C8652,Protocol[Step],0))</f>
        <v>2D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978010005</v>
      </c>
      <c r="H8652" s="134">
        <f>Systematic[[#This Row],[SampleVariableLabel]]+100*Systematic[[#This Row],[State]]</f>
        <v>978010205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978</v>
      </c>
      <c r="B8653" s="1">
        <f>IF(C8653=0,IF(B8652=Protocol!$V$20,1,B8652+1),B8652)</f>
        <v>1</v>
      </c>
      <c r="C8653" s="1">
        <f>IF(C8652+1=Protocol!$V$21,0,C8652+1)</f>
        <v>3</v>
      </c>
      <c r="D8653" s="1">
        <f t="shared" si="287"/>
        <v>6</v>
      </c>
      <c r="E8653" s="1" t="str">
        <f>INDEX(Protocol[Mark],MATCH(C8653,Protocol[Step],0))</f>
        <v>2c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978010006</v>
      </c>
      <c r="H8653" s="134">
        <f>Systematic[[#This Row],[SampleVariableLabel]]+100*Systematic[[#This Row],[State]]</f>
        <v>978010306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978</v>
      </c>
      <c r="B8654" s="1">
        <f>IF(C8654=0,IF(B8653=Protocol!$V$20,1,B8653+1),B8653)</f>
        <v>1</v>
      </c>
      <c r="C8654" s="1">
        <f>IF(C8653+1=Protocol!$V$21,0,C8653+1)</f>
        <v>4</v>
      </c>
      <c r="D8654" s="1">
        <f t="shared" si="287"/>
        <v>1</v>
      </c>
      <c r="E8654" s="1" t="str">
        <f>INDEX(Protocol[Mark],MATCH(C8654,Protocol[Step],0))</f>
        <v>3P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978010001</v>
      </c>
      <c r="H8654" s="134">
        <f>Systematic[[#This Row],[SampleVariableLabel]]+100*Systematic[[#This Row],[State]]</f>
        <v>978010401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978</v>
      </c>
      <c r="B8655" s="1">
        <f>IF(C8655=0,IF(B8654=Protocol!$V$20,1,B8654+1),B8654)</f>
        <v>1</v>
      </c>
      <c r="C8655" s="1">
        <f>IF(C8654+1=Protocol!$V$21,0,C8654+1)</f>
        <v>5</v>
      </c>
      <c r="D8655" s="1">
        <f t="shared" si="287"/>
        <v>2</v>
      </c>
      <c r="E8655" s="1" t="str">
        <f>INDEX(Protocol[Mark],MATCH(C8655,Protocol[Step],0))</f>
        <v>4S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978010002</v>
      </c>
      <c r="H8655" s="134">
        <f>Systematic[[#This Row],[SampleVariableLabel]]+100*Systematic[[#This Row],[State]]</f>
        <v>978010502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978</v>
      </c>
      <c r="B8656" s="1">
        <f>IF(C8656=0,IF(B8655=Protocol!$V$20,1,B8655+1),B8655)</f>
        <v>1</v>
      </c>
      <c r="C8656" s="1">
        <f>IF(C8655+1=Protocol!$V$21,0,C8655+1)</f>
        <v>6</v>
      </c>
      <c r="D8656" s="1">
        <f t="shared" si="287"/>
        <v>3</v>
      </c>
      <c r="E8656" s="1" t="str">
        <f>INDEX(Protocol[Mark],MATCH(C8656,Protocol[Step],0))</f>
        <v>5U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978010003</v>
      </c>
      <c r="H8656" s="134">
        <f>Systematic[[#This Row],[SampleVariableLabel]]+100*Systematic[[#This Row],[State]]</f>
        <v>978010603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978</v>
      </c>
      <c r="B8657" s="1">
        <f>IF(C8657=0,IF(B8656=Protocol!$V$20,1,B8656+1),B8656)</f>
        <v>1</v>
      </c>
      <c r="C8657" s="1">
        <f>IF(C8656+1=Protocol!$V$21,0,C8656+1)</f>
        <v>7</v>
      </c>
      <c r="D8657" s="1">
        <f t="shared" si="287"/>
        <v>4</v>
      </c>
      <c r="E8657" s="1" t="str">
        <f>INDEX(Protocol[Mark],MATCH(C8657,Protocol[Step],0))</f>
        <v>6Rot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978010004</v>
      </c>
      <c r="H8657" s="134">
        <f>Systematic[[#This Row],[SampleVariableLabel]]+100*Systematic[[#This Row],[State]]</f>
        <v>978010704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979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1pfi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979010005</v>
      </c>
      <c r="H8658" s="134">
        <f>Systematic[[#This Row],[SampleVariableLabel]]+100*Systematic[[#This Row],[State]]</f>
        <v>979010005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979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1OctM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979010006</v>
      </c>
      <c r="H8659" s="134">
        <f>Systematic[[#This Row],[SampleVariableLabel]]+100*Systematic[[#This Row],[State]]</f>
        <v>979010106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979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2D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979010001</v>
      </c>
      <c r="H8660" s="134">
        <f>Systematic[[#This Row],[SampleVariableLabel]]+100*Systematic[[#This Row],[State]]</f>
        <v>979010201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979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2c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979010002</v>
      </c>
      <c r="H8661" s="134">
        <f>Systematic[[#This Row],[SampleVariableLabel]]+100*Systematic[[#This Row],[State]]</f>
        <v>979010302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979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3P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979010003</v>
      </c>
      <c r="H8662" s="134">
        <f>Systematic[[#This Row],[SampleVariableLabel]]+100*Systematic[[#This Row],[State]]</f>
        <v>979010403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979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4S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979010004</v>
      </c>
      <c r="H8663" s="134">
        <f>Systematic[[#This Row],[SampleVariableLabel]]+100*Systematic[[#This Row],[State]]</f>
        <v>979010504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979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5U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979010005</v>
      </c>
      <c r="H8664" s="134">
        <f>Systematic[[#This Row],[SampleVariableLabel]]+100*Systematic[[#This Row],[State]]</f>
        <v>979010605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979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6Rot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979010006</v>
      </c>
      <c r="H8665" s="134">
        <f>Systematic[[#This Row],[SampleVariableLabel]]+100*Systematic[[#This Row],[State]]</f>
        <v>979010706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980</v>
      </c>
      <c r="B8666" s="1">
        <f>IF(C8666=0,IF(B8665=Protocol!$V$20,1,B8665+1),B8665)</f>
        <v>1</v>
      </c>
      <c r="C8666" s="1">
        <f>IF(C8665+1=Protocol!$V$21,0,C8665+1)</f>
        <v>0</v>
      </c>
      <c r="D8666" s="1">
        <f t="shared" si="287"/>
        <v>1</v>
      </c>
      <c r="E8666" s="1" t="str">
        <f>INDEX(Protocol[Mark],MATCH(C8666,Protocol[Step],0))</f>
        <v>1pfi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980010001</v>
      </c>
      <c r="H8666" s="134">
        <f>Systematic[[#This Row],[SampleVariableLabel]]+100*Systematic[[#This Row],[State]]</f>
        <v>980010001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980</v>
      </c>
      <c r="B8667" s="1">
        <f>IF(C8667=0,IF(B8666=Protocol!$V$20,1,B8666+1),B8666)</f>
        <v>1</v>
      </c>
      <c r="C8667" s="1">
        <f>IF(C8666+1=Protocol!$V$21,0,C8666+1)</f>
        <v>1</v>
      </c>
      <c r="D8667" s="1">
        <f t="shared" si="287"/>
        <v>2</v>
      </c>
      <c r="E8667" s="1" t="str">
        <f>INDEX(Protocol[Mark],MATCH(C8667,Protocol[Step],0))</f>
        <v>1OctM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980010002</v>
      </c>
      <c r="H8667" s="134">
        <f>Systematic[[#This Row],[SampleVariableLabel]]+100*Systematic[[#This Row],[State]]</f>
        <v>980010102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980</v>
      </c>
      <c r="B8668" s="1">
        <f>IF(C8668=0,IF(B8667=Protocol!$V$20,1,B8667+1),B8667)</f>
        <v>1</v>
      </c>
      <c r="C8668" s="1">
        <f>IF(C8667+1=Protocol!$V$21,0,C8667+1)</f>
        <v>2</v>
      </c>
      <c r="D8668" s="1">
        <f t="shared" si="287"/>
        <v>3</v>
      </c>
      <c r="E8668" s="1" t="str">
        <f>INDEX(Protocol[Mark],MATCH(C8668,Protocol[Step],0))</f>
        <v>2D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980010003</v>
      </c>
      <c r="H8668" s="134">
        <f>Systematic[[#This Row],[SampleVariableLabel]]+100*Systematic[[#This Row],[State]]</f>
        <v>980010203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980</v>
      </c>
      <c r="B8669" s="1">
        <f>IF(C8669=0,IF(B8668=Protocol!$V$20,1,B8668+1),B8668)</f>
        <v>1</v>
      </c>
      <c r="C8669" s="1">
        <f>IF(C8668+1=Protocol!$V$21,0,C8668+1)</f>
        <v>3</v>
      </c>
      <c r="D8669" s="1">
        <f t="shared" si="287"/>
        <v>4</v>
      </c>
      <c r="E8669" s="1" t="str">
        <f>INDEX(Protocol[Mark],MATCH(C8669,Protocol[Step],0))</f>
        <v>2c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980010004</v>
      </c>
      <c r="H8669" s="134">
        <f>Systematic[[#This Row],[SampleVariableLabel]]+100*Systematic[[#This Row],[State]]</f>
        <v>980010304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980</v>
      </c>
      <c r="B8670" s="1">
        <f>IF(C8670=0,IF(B8669=Protocol!$V$20,1,B8669+1),B8669)</f>
        <v>1</v>
      </c>
      <c r="C8670" s="1">
        <f>IF(C8669+1=Protocol!$V$21,0,C8669+1)</f>
        <v>4</v>
      </c>
      <c r="D8670" s="1">
        <f t="shared" si="287"/>
        <v>5</v>
      </c>
      <c r="E8670" s="1" t="str">
        <f>INDEX(Protocol[Mark],MATCH(C8670,Protocol[Step],0))</f>
        <v>3P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980010005</v>
      </c>
      <c r="H8670" s="134">
        <f>Systematic[[#This Row],[SampleVariableLabel]]+100*Systematic[[#This Row],[State]]</f>
        <v>980010405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980</v>
      </c>
      <c r="B8671" s="1">
        <f>IF(C8671=0,IF(B8670=Protocol!$V$20,1,B8670+1),B8670)</f>
        <v>1</v>
      </c>
      <c r="C8671" s="1">
        <f>IF(C8670+1=Protocol!$V$21,0,C8670+1)</f>
        <v>5</v>
      </c>
      <c r="D8671" s="1">
        <f t="shared" si="287"/>
        <v>6</v>
      </c>
      <c r="E8671" s="1" t="str">
        <f>INDEX(Protocol[Mark],MATCH(C8671,Protocol[Step],0))</f>
        <v>4S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980010006</v>
      </c>
      <c r="H8671" s="134">
        <f>Systematic[[#This Row],[SampleVariableLabel]]+100*Systematic[[#This Row],[State]]</f>
        <v>980010506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980</v>
      </c>
      <c r="B8672" s="1">
        <f>IF(C8672=0,IF(B8671=Protocol!$V$20,1,B8671+1),B8671)</f>
        <v>1</v>
      </c>
      <c r="C8672" s="1">
        <f>IF(C8671+1=Protocol!$V$21,0,C8671+1)</f>
        <v>6</v>
      </c>
      <c r="D8672" s="1">
        <f t="shared" si="287"/>
        <v>1</v>
      </c>
      <c r="E8672" s="1" t="str">
        <f>INDEX(Protocol[Mark],MATCH(C8672,Protocol[Step],0))</f>
        <v>5U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980010001</v>
      </c>
      <c r="H8672" s="134">
        <f>Systematic[[#This Row],[SampleVariableLabel]]+100*Systematic[[#This Row],[State]]</f>
        <v>980010601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980</v>
      </c>
      <c r="B8673" s="1">
        <f>IF(C8673=0,IF(B8672=Protocol!$V$20,1,B8672+1),B8672)</f>
        <v>1</v>
      </c>
      <c r="C8673" s="1">
        <f>IF(C8672+1=Protocol!$V$21,0,C8672+1)</f>
        <v>7</v>
      </c>
      <c r="D8673" s="1">
        <f t="shared" si="287"/>
        <v>2</v>
      </c>
      <c r="E8673" s="1" t="str">
        <f>INDEX(Protocol[Mark],MATCH(C8673,Protocol[Step],0))</f>
        <v>6Rot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980010002</v>
      </c>
      <c r="H8673" s="134">
        <f>Systematic[[#This Row],[SampleVariableLabel]]+100*Systematic[[#This Row],[State]]</f>
        <v>980010702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981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1pfi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981010003</v>
      </c>
      <c r="H8674" s="134">
        <f>Systematic[[#This Row],[SampleVariableLabel]]+100*Systematic[[#This Row],[State]]</f>
        <v>981010003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981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1OctM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981010004</v>
      </c>
      <c r="H8675" s="134">
        <f>Systematic[[#This Row],[SampleVariableLabel]]+100*Systematic[[#This Row],[State]]</f>
        <v>981010104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981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2D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981010005</v>
      </c>
      <c r="H8676" s="134">
        <f>Systematic[[#This Row],[SampleVariableLabel]]+100*Systematic[[#This Row],[State]]</f>
        <v>981010205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981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2c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981010006</v>
      </c>
      <c r="H8677" s="134">
        <f>Systematic[[#This Row],[SampleVariableLabel]]+100*Systematic[[#This Row],[State]]</f>
        <v>981010306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981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3P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981010001</v>
      </c>
      <c r="H8678" s="134">
        <f>Systematic[[#This Row],[SampleVariableLabel]]+100*Systematic[[#This Row],[State]]</f>
        <v>981010401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981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4S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981010002</v>
      </c>
      <c r="H8679" s="134">
        <f>Systematic[[#This Row],[SampleVariableLabel]]+100*Systematic[[#This Row],[State]]</f>
        <v>981010502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981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5U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981010003</v>
      </c>
      <c r="H8680" s="134">
        <f>Systematic[[#This Row],[SampleVariableLabel]]+100*Systematic[[#This Row],[State]]</f>
        <v>981010603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981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6Rot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981010004</v>
      </c>
      <c r="H8681" s="134">
        <f>Systematic[[#This Row],[SampleVariableLabel]]+100*Systematic[[#This Row],[State]]</f>
        <v>981010704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982</v>
      </c>
      <c r="B8682" s="1">
        <f>IF(C8682=0,IF(B8681=Protocol!$V$20,1,B8681+1),B8681)</f>
        <v>1</v>
      </c>
      <c r="C8682" s="1">
        <f>IF(C8681+1=Protocol!$V$21,0,C8681+1)</f>
        <v>0</v>
      </c>
      <c r="D8682" s="1">
        <f t="shared" si="287"/>
        <v>5</v>
      </c>
      <c r="E8682" s="1" t="str">
        <f>INDEX(Protocol[Mark],MATCH(C8682,Protocol[Step],0))</f>
        <v>1pfi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982010005</v>
      </c>
      <c r="H8682" s="134">
        <f>Systematic[[#This Row],[SampleVariableLabel]]+100*Systematic[[#This Row],[State]]</f>
        <v>982010005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982</v>
      </c>
      <c r="B8683" s="1">
        <f>IF(C8683=0,IF(B8682=Protocol!$V$20,1,B8682+1),B8682)</f>
        <v>1</v>
      </c>
      <c r="C8683" s="1">
        <f>IF(C8682+1=Protocol!$V$21,0,C8682+1)</f>
        <v>1</v>
      </c>
      <c r="D8683" s="1">
        <f t="shared" si="287"/>
        <v>6</v>
      </c>
      <c r="E8683" s="1" t="str">
        <f>INDEX(Protocol[Mark],MATCH(C8683,Protocol[Step],0))</f>
        <v>1OctM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982010006</v>
      </c>
      <c r="H8683" s="134">
        <f>Systematic[[#This Row],[SampleVariableLabel]]+100*Systematic[[#This Row],[State]]</f>
        <v>982010106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982</v>
      </c>
      <c r="B8684" s="1">
        <f>IF(C8684=0,IF(B8683=Protocol!$V$20,1,B8683+1),B8683)</f>
        <v>1</v>
      </c>
      <c r="C8684" s="1">
        <f>IF(C8683+1=Protocol!$V$21,0,C8683+1)</f>
        <v>2</v>
      </c>
      <c r="D8684" s="1">
        <f t="shared" si="287"/>
        <v>1</v>
      </c>
      <c r="E8684" s="1" t="str">
        <f>INDEX(Protocol[Mark],MATCH(C8684,Protocol[Step],0))</f>
        <v>2D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982010001</v>
      </c>
      <c r="H8684" s="134">
        <f>Systematic[[#This Row],[SampleVariableLabel]]+100*Systematic[[#This Row],[State]]</f>
        <v>982010201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982</v>
      </c>
      <c r="B8685" s="1">
        <f>IF(C8685=0,IF(B8684=Protocol!$V$20,1,B8684+1),B8684)</f>
        <v>1</v>
      </c>
      <c r="C8685" s="1">
        <f>IF(C8684+1=Protocol!$V$21,0,C8684+1)</f>
        <v>3</v>
      </c>
      <c r="D8685" s="1">
        <f t="shared" si="287"/>
        <v>2</v>
      </c>
      <c r="E8685" s="1" t="str">
        <f>INDEX(Protocol[Mark],MATCH(C8685,Protocol[Step],0))</f>
        <v>2c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982010002</v>
      </c>
      <c r="H8685" s="134">
        <f>Systematic[[#This Row],[SampleVariableLabel]]+100*Systematic[[#This Row],[State]]</f>
        <v>982010302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982</v>
      </c>
      <c r="B8686" s="1">
        <f>IF(C8686=0,IF(B8685=Protocol!$V$20,1,B8685+1),B8685)</f>
        <v>1</v>
      </c>
      <c r="C8686" s="1">
        <f>IF(C8685+1=Protocol!$V$21,0,C8685+1)</f>
        <v>4</v>
      </c>
      <c r="D8686" s="1">
        <f t="shared" si="287"/>
        <v>3</v>
      </c>
      <c r="E8686" s="1" t="str">
        <f>INDEX(Protocol[Mark],MATCH(C8686,Protocol[Step],0))</f>
        <v>3P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982010003</v>
      </c>
      <c r="H8686" s="134">
        <f>Systematic[[#This Row],[SampleVariableLabel]]+100*Systematic[[#This Row],[State]]</f>
        <v>982010403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982</v>
      </c>
      <c r="B8687" s="1">
        <f>IF(C8687=0,IF(B8686=Protocol!$V$20,1,B8686+1),B8686)</f>
        <v>1</v>
      </c>
      <c r="C8687" s="1">
        <f>IF(C8686+1=Protocol!$V$21,0,C8686+1)</f>
        <v>5</v>
      </c>
      <c r="D8687" s="1">
        <f t="shared" si="287"/>
        <v>4</v>
      </c>
      <c r="E8687" s="1" t="str">
        <f>INDEX(Protocol[Mark],MATCH(C8687,Protocol[Step],0))</f>
        <v>4S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982010004</v>
      </c>
      <c r="H8687" s="134">
        <f>Systematic[[#This Row],[SampleVariableLabel]]+100*Systematic[[#This Row],[State]]</f>
        <v>982010504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982</v>
      </c>
      <c r="B8688" s="1">
        <f>IF(C8688=0,IF(B8687=Protocol!$V$20,1,B8687+1),B8687)</f>
        <v>1</v>
      </c>
      <c r="C8688" s="1">
        <f>IF(C8687+1=Protocol!$V$21,0,C8687+1)</f>
        <v>6</v>
      </c>
      <c r="D8688" s="1">
        <f t="shared" si="287"/>
        <v>5</v>
      </c>
      <c r="E8688" s="1" t="str">
        <f>INDEX(Protocol[Mark],MATCH(C8688,Protocol[Step],0))</f>
        <v>5U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982010005</v>
      </c>
      <c r="H8688" s="134">
        <f>Systematic[[#This Row],[SampleVariableLabel]]+100*Systematic[[#This Row],[State]]</f>
        <v>982010605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982</v>
      </c>
      <c r="B8689" s="1">
        <f>IF(C8689=0,IF(B8688=Protocol!$V$20,1,B8688+1),B8688)</f>
        <v>1</v>
      </c>
      <c r="C8689" s="1">
        <f>IF(C8688+1=Protocol!$V$21,0,C8688+1)</f>
        <v>7</v>
      </c>
      <c r="D8689" s="1">
        <f t="shared" si="287"/>
        <v>6</v>
      </c>
      <c r="E8689" s="1" t="str">
        <f>INDEX(Protocol[Mark],MATCH(C8689,Protocol[Step],0))</f>
        <v>6Rot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982010006</v>
      </c>
      <c r="H8689" s="134">
        <f>Systematic[[#This Row],[SampleVariableLabel]]+100*Systematic[[#This Row],[State]]</f>
        <v>982010706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983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1pfi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983010001</v>
      </c>
      <c r="H8690" s="134">
        <f>Systematic[[#This Row],[SampleVariableLabel]]+100*Systematic[[#This Row],[State]]</f>
        <v>983010001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983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1OctM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983010002</v>
      </c>
      <c r="H8691" s="134">
        <f>Systematic[[#This Row],[SampleVariableLabel]]+100*Systematic[[#This Row],[State]]</f>
        <v>983010102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983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2D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983010003</v>
      </c>
      <c r="H8692" s="134">
        <f>Systematic[[#This Row],[SampleVariableLabel]]+100*Systematic[[#This Row],[State]]</f>
        <v>983010203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983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2c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983010004</v>
      </c>
      <c r="H8693" s="134">
        <f>Systematic[[#This Row],[SampleVariableLabel]]+100*Systematic[[#This Row],[State]]</f>
        <v>983010304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983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3P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983010005</v>
      </c>
      <c r="H8694" s="134">
        <f>Systematic[[#This Row],[SampleVariableLabel]]+100*Systematic[[#This Row],[State]]</f>
        <v>983010405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983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4S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983010006</v>
      </c>
      <c r="H8695" s="134">
        <f>Systematic[[#This Row],[SampleVariableLabel]]+100*Systematic[[#This Row],[State]]</f>
        <v>983010506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983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5U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983010001</v>
      </c>
      <c r="H8696" s="134">
        <f>Systematic[[#This Row],[SampleVariableLabel]]+100*Systematic[[#This Row],[State]]</f>
        <v>983010601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983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6Rot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983010002</v>
      </c>
      <c r="H8697" s="134">
        <f>Systematic[[#This Row],[SampleVariableLabel]]+100*Systematic[[#This Row],[State]]</f>
        <v>983010702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984</v>
      </c>
      <c r="B8698" s="1">
        <f>IF(C8698=0,IF(B8697=Protocol!$V$20,1,B8697+1),B8697)</f>
        <v>1</v>
      </c>
      <c r="C8698" s="1">
        <f>IF(C8697+1=Protocol!$V$21,0,C8697+1)</f>
        <v>0</v>
      </c>
      <c r="D8698" s="1">
        <f t="shared" si="287"/>
        <v>3</v>
      </c>
      <c r="E8698" s="1" t="str">
        <f>INDEX(Protocol[Mark],MATCH(C8698,Protocol[Step],0))</f>
        <v>1pfi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984010003</v>
      </c>
      <c r="H8698" s="134">
        <f>Systematic[[#This Row],[SampleVariableLabel]]+100*Systematic[[#This Row],[State]]</f>
        <v>984010003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984</v>
      </c>
      <c r="B8699" s="1">
        <f>IF(C8699=0,IF(B8698=Protocol!$V$20,1,B8698+1),B8698)</f>
        <v>1</v>
      </c>
      <c r="C8699" s="1">
        <f>IF(C8698+1=Protocol!$V$21,0,C8698+1)</f>
        <v>1</v>
      </c>
      <c r="D8699" s="1">
        <f t="shared" si="287"/>
        <v>4</v>
      </c>
      <c r="E8699" s="1" t="str">
        <f>INDEX(Protocol[Mark],MATCH(C8699,Protocol[Step],0))</f>
        <v>1OctM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984010004</v>
      </c>
      <c r="H8699" s="134">
        <f>Systematic[[#This Row],[SampleVariableLabel]]+100*Systematic[[#This Row],[State]]</f>
        <v>984010104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984</v>
      </c>
      <c r="B8700" s="1">
        <f>IF(C8700=0,IF(B8699=Protocol!$V$20,1,B8699+1),B8699)</f>
        <v>1</v>
      </c>
      <c r="C8700" s="1">
        <f>IF(C8699+1=Protocol!$V$21,0,C8699+1)</f>
        <v>2</v>
      </c>
      <c r="D8700" s="1">
        <f t="shared" si="287"/>
        <v>5</v>
      </c>
      <c r="E8700" s="1" t="str">
        <f>INDEX(Protocol[Mark],MATCH(C8700,Protocol[Step],0))</f>
        <v>2D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984010005</v>
      </c>
      <c r="H8700" s="134">
        <f>Systematic[[#This Row],[SampleVariableLabel]]+100*Systematic[[#This Row],[State]]</f>
        <v>984010205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984</v>
      </c>
      <c r="B8701" s="1">
        <f>IF(C8701=0,IF(B8700=Protocol!$V$20,1,B8700+1),B8700)</f>
        <v>1</v>
      </c>
      <c r="C8701" s="1">
        <f>IF(C8700+1=Protocol!$V$21,0,C8700+1)</f>
        <v>3</v>
      </c>
      <c r="D8701" s="1">
        <f t="shared" si="287"/>
        <v>6</v>
      </c>
      <c r="E8701" s="1" t="str">
        <f>INDEX(Protocol[Mark],MATCH(C8701,Protocol[Step],0))</f>
        <v>2c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984010006</v>
      </c>
      <c r="H8701" s="134">
        <f>Systematic[[#This Row],[SampleVariableLabel]]+100*Systematic[[#This Row],[State]]</f>
        <v>984010306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984</v>
      </c>
      <c r="B8702" s="1">
        <f>IF(C8702=0,IF(B8701=Protocol!$V$20,1,B8701+1),B8701)</f>
        <v>1</v>
      </c>
      <c r="C8702" s="1">
        <f>IF(C8701+1=Protocol!$V$21,0,C8701+1)</f>
        <v>4</v>
      </c>
      <c r="D8702" s="1">
        <f t="shared" si="287"/>
        <v>1</v>
      </c>
      <c r="E8702" s="1" t="str">
        <f>INDEX(Protocol[Mark],MATCH(C8702,Protocol[Step],0))</f>
        <v>3P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984010001</v>
      </c>
      <c r="H8702" s="134">
        <f>Systematic[[#This Row],[SampleVariableLabel]]+100*Systematic[[#This Row],[State]]</f>
        <v>984010401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984</v>
      </c>
      <c r="B8703" s="1">
        <f>IF(C8703=0,IF(B8702=Protocol!$V$20,1,B8702+1),B8702)</f>
        <v>1</v>
      </c>
      <c r="C8703" s="1">
        <f>IF(C8702+1=Protocol!$V$21,0,C8702+1)</f>
        <v>5</v>
      </c>
      <c r="D8703" s="1">
        <f t="shared" si="287"/>
        <v>2</v>
      </c>
      <c r="E8703" s="1" t="str">
        <f>INDEX(Protocol[Mark],MATCH(C8703,Protocol[Step],0))</f>
        <v>4S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984010002</v>
      </c>
      <c r="H8703" s="134">
        <f>Systematic[[#This Row],[SampleVariableLabel]]+100*Systematic[[#This Row],[State]]</f>
        <v>984010502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984</v>
      </c>
      <c r="B8704" s="1">
        <f>IF(C8704=0,IF(B8703=Protocol!$V$20,1,B8703+1),B8703)</f>
        <v>1</v>
      </c>
      <c r="C8704" s="1">
        <f>IF(C8703+1=Protocol!$V$21,0,C8703+1)</f>
        <v>6</v>
      </c>
      <c r="D8704" s="1">
        <f t="shared" si="287"/>
        <v>3</v>
      </c>
      <c r="E8704" s="1" t="str">
        <f>INDEX(Protocol[Mark],MATCH(C8704,Protocol[Step],0))</f>
        <v>5U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984010003</v>
      </c>
      <c r="H8704" s="134">
        <f>Systematic[[#This Row],[SampleVariableLabel]]+100*Systematic[[#This Row],[State]]</f>
        <v>984010603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984</v>
      </c>
      <c r="B8705" s="1">
        <f>IF(C8705=0,IF(B8704=Protocol!$V$20,1,B8704+1),B8704)</f>
        <v>1</v>
      </c>
      <c r="C8705" s="1">
        <f>IF(C8704+1=Protocol!$V$21,0,C8704+1)</f>
        <v>7</v>
      </c>
      <c r="D8705" s="1">
        <f t="shared" si="287"/>
        <v>4</v>
      </c>
      <c r="E8705" s="1" t="str">
        <f>INDEX(Protocol[Mark],MATCH(C8705,Protocol[Step],0))</f>
        <v>6Rot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984010004</v>
      </c>
      <c r="H8705" s="134">
        <f>Systematic[[#This Row],[SampleVariableLabel]]+100*Systematic[[#This Row],[State]]</f>
        <v>984010704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985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1pfi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985010005</v>
      </c>
      <c r="H8706" s="134">
        <f>Systematic[[#This Row],[SampleVariableLabel]]+100*Systematic[[#This Row],[State]]</f>
        <v>985010005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985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1OctM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985010006</v>
      </c>
      <c r="H8707" s="134">
        <f>Systematic[[#This Row],[SampleVariableLabel]]+100*Systematic[[#This Row],[State]]</f>
        <v>985010106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985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2D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985010001</v>
      </c>
      <c r="H8708" s="134">
        <f>Systematic[[#This Row],[SampleVariableLabel]]+100*Systematic[[#This Row],[State]]</f>
        <v>985010201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985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2c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985010002</v>
      </c>
      <c r="H8709" s="134">
        <f>Systematic[[#This Row],[SampleVariableLabel]]+100*Systematic[[#This Row],[State]]</f>
        <v>985010302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985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3P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985010003</v>
      </c>
      <c r="H8710" s="134">
        <f>Systematic[[#This Row],[SampleVariableLabel]]+100*Systematic[[#This Row],[State]]</f>
        <v>985010403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985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4S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985010004</v>
      </c>
      <c r="H8711" s="134">
        <f>Systematic[[#This Row],[SampleVariableLabel]]+100*Systematic[[#This Row],[State]]</f>
        <v>985010504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985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5U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985010005</v>
      </c>
      <c r="H8712" s="134">
        <f>Systematic[[#This Row],[SampleVariableLabel]]+100*Systematic[[#This Row],[State]]</f>
        <v>985010605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985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6Rot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985010006</v>
      </c>
      <c r="H8713" s="134">
        <f>Systematic[[#This Row],[SampleVariableLabel]]+100*Systematic[[#This Row],[State]]</f>
        <v>985010706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986</v>
      </c>
      <c r="B8714" s="1">
        <f>IF(C8714=0,IF(B8713=Protocol!$V$20,1,B8713+1),B8713)</f>
        <v>1</v>
      </c>
      <c r="C8714" s="1">
        <f>IF(C8713+1=Protocol!$V$21,0,C8713+1)</f>
        <v>0</v>
      </c>
      <c r="D8714" s="1">
        <f t="shared" si="289"/>
        <v>1</v>
      </c>
      <c r="E8714" s="1" t="str">
        <f>INDEX(Protocol[Mark],MATCH(C8714,Protocol[Step],0))</f>
        <v>1pfi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986010001</v>
      </c>
      <c r="H8714" s="134">
        <f>Systematic[[#This Row],[SampleVariableLabel]]+100*Systematic[[#This Row],[State]]</f>
        <v>986010001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986</v>
      </c>
      <c r="B8715" s="1">
        <f>IF(C8715=0,IF(B8714=Protocol!$V$20,1,B8714+1),B8714)</f>
        <v>1</v>
      </c>
      <c r="C8715" s="1">
        <f>IF(C8714+1=Protocol!$V$21,0,C8714+1)</f>
        <v>1</v>
      </c>
      <c r="D8715" s="1">
        <f t="shared" si="289"/>
        <v>2</v>
      </c>
      <c r="E8715" s="1" t="str">
        <f>INDEX(Protocol[Mark],MATCH(C8715,Protocol[Step],0))</f>
        <v>1OctM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986010002</v>
      </c>
      <c r="H8715" s="134">
        <f>Systematic[[#This Row],[SampleVariableLabel]]+100*Systematic[[#This Row],[State]]</f>
        <v>986010102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986</v>
      </c>
      <c r="B8716" s="1">
        <f>IF(C8716=0,IF(B8715=Protocol!$V$20,1,B8715+1),B8715)</f>
        <v>1</v>
      </c>
      <c r="C8716" s="1">
        <f>IF(C8715+1=Protocol!$V$21,0,C8715+1)</f>
        <v>2</v>
      </c>
      <c r="D8716" s="1">
        <f t="shared" si="289"/>
        <v>3</v>
      </c>
      <c r="E8716" s="1" t="str">
        <f>INDEX(Protocol[Mark],MATCH(C8716,Protocol[Step],0))</f>
        <v>2D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986010003</v>
      </c>
      <c r="H8716" s="134">
        <f>Systematic[[#This Row],[SampleVariableLabel]]+100*Systematic[[#This Row],[State]]</f>
        <v>986010203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986</v>
      </c>
      <c r="B8717" s="1">
        <f>IF(C8717=0,IF(B8716=Protocol!$V$20,1,B8716+1),B8716)</f>
        <v>1</v>
      </c>
      <c r="C8717" s="1">
        <f>IF(C8716+1=Protocol!$V$21,0,C8716+1)</f>
        <v>3</v>
      </c>
      <c r="D8717" s="1">
        <f t="shared" si="289"/>
        <v>4</v>
      </c>
      <c r="E8717" s="1" t="str">
        <f>INDEX(Protocol[Mark],MATCH(C8717,Protocol[Step],0))</f>
        <v>2c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986010004</v>
      </c>
      <c r="H8717" s="134">
        <f>Systematic[[#This Row],[SampleVariableLabel]]+100*Systematic[[#This Row],[State]]</f>
        <v>986010304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986</v>
      </c>
      <c r="B8718" s="1">
        <f>IF(C8718=0,IF(B8717=Protocol!$V$20,1,B8717+1),B8717)</f>
        <v>1</v>
      </c>
      <c r="C8718" s="1">
        <f>IF(C8717+1=Protocol!$V$21,0,C8717+1)</f>
        <v>4</v>
      </c>
      <c r="D8718" s="1">
        <f t="shared" si="289"/>
        <v>5</v>
      </c>
      <c r="E8718" s="1" t="str">
        <f>INDEX(Protocol[Mark],MATCH(C8718,Protocol[Step],0))</f>
        <v>3P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986010005</v>
      </c>
      <c r="H8718" s="134">
        <f>Systematic[[#This Row],[SampleVariableLabel]]+100*Systematic[[#This Row],[State]]</f>
        <v>986010405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986</v>
      </c>
      <c r="B8719" s="1">
        <f>IF(C8719=0,IF(B8718=Protocol!$V$20,1,B8718+1),B8718)</f>
        <v>1</v>
      </c>
      <c r="C8719" s="1">
        <f>IF(C8718+1=Protocol!$V$21,0,C8718+1)</f>
        <v>5</v>
      </c>
      <c r="D8719" s="1">
        <f t="shared" si="289"/>
        <v>6</v>
      </c>
      <c r="E8719" s="1" t="str">
        <f>INDEX(Protocol[Mark],MATCH(C8719,Protocol[Step],0))</f>
        <v>4S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986010006</v>
      </c>
      <c r="H8719" s="134">
        <f>Systematic[[#This Row],[SampleVariableLabel]]+100*Systematic[[#This Row],[State]]</f>
        <v>986010506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986</v>
      </c>
      <c r="B8720" s="1">
        <f>IF(C8720=0,IF(B8719=Protocol!$V$20,1,B8719+1),B8719)</f>
        <v>1</v>
      </c>
      <c r="C8720" s="1">
        <f>IF(C8719+1=Protocol!$V$21,0,C8719+1)</f>
        <v>6</v>
      </c>
      <c r="D8720" s="1">
        <f t="shared" si="289"/>
        <v>1</v>
      </c>
      <c r="E8720" s="1" t="str">
        <f>INDEX(Protocol[Mark],MATCH(C8720,Protocol[Step],0))</f>
        <v>5U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986010001</v>
      </c>
      <c r="H8720" s="134">
        <f>Systematic[[#This Row],[SampleVariableLabel]]+100*Systematic[[#This Row],[State]]</f>
        <v>986010601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986</v>
      </c>
      <c r="B8721" s="1">
        <f>IF(C8721=0,IF(B8720=Protocol!$V$20,1,B8720+1),B8720)</f>
        <v>1</v>
      </c>
      <c r="C8721" s="1">
        <f>IF(C8720+1=Protocol!$V$21,0,C8720+1)</f>
        <v>7</v>
      </c>
      <c r="D8721" s="1">
        <f t="shared" si="289"/>
        <v>2</v>
      </c>
      <c r="E8721" s="1" t="str">
        <f>INDEX(Protocol[Mark],MATCH(C8721,Protocol[Step],0))</f>
        <v>6Rot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986010002</v>
      </c>
      <c r="H8721" s="134">
        <f>Systematic[[#This Row],[SampleVariableLabel]]+100*Systematic[[#This Row],[State]]</f>
        <v>986010702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987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1pfi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987010003</v>
      </c>
      <c r="H8722" s="134">
        <f>Systematic[[#This Row],[SampleVariableLabel]]+100*Systematic[[#This Row],[State]]</f>
        <v>987010003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987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1OctM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987010004</v>
      </c>
      <c r="H8723" s="134">
        <f>Systematic[[#This Row],[SampleVariableLabel]]+100*Systematic[[#This Row],[State]]</f>
        <v>987010104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987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2D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987010005</v>
      </c>
      <c r="H8724" s="134">
        <f>Systematic[[#This Row],[SampleVariableLabel]]+100*Systematic[[#This Row],[State]]</f>
        <v>987010205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987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2c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987010006</v>
      </c>
      <c r="H8725" s="134">
        <f>Systematic[[#This Row],[SampleVariableLabel]]+100*Systematic[[#This Row],[State]]</f>
        <v>987010306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987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3P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987010001</v>
      </c>
      <c r="H8726" s="134">
        <f>Systematic[[#This Row],[SampleVariableLabel]]+100*Systematic[[#This Row],[State]]</f>
        <v>987010401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987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4S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987010002</v>
      </c>
      <c r="H8727" s="134">
        <f>Systematic[[#This Row],[SampleVariableLabel]]+100*Systematic[[#This Row],[State]]</f>
        <v>987010502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987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5U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987010003</v>
      </c>
      <c r="H8728" s="134">
        <f>Systematic[[#This Row],[SampleVariableLabel]]+100*Systematic[[#This Row],[State]]</f>
        <v>987010603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987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6Rot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987010004</v>
      </c>
      <c r="H8729" s="134">
        <f>Systematic[[#This Row],[SampleVariableLabel]]+100*Systematic[[#This Row],[State]]</f>
        <v>987010704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988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1pfi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988010005</v>
      </c>
      <c r="H8730" s="134">
        <f>Systematic[[#This Row],[SampleVariableLabel]]+100*Systematic[[#This Row],[State]]</f>
        <v>988010005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988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1OctM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988010006</v>
      </c>
      <c r="H8731" s="134">
        <f>Systematic[[#This Row],[SampleVariableLabel]]+100*Systematic[[#This Row],[State]]</f>
        <v>988010106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988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2D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988010001</v>
      </c>
      <c r="H8732" s="134">
        <f>Systematic[[#This Row],[SampleVariableLabel]]+100*Systematic[[#This Row],[State]]</f>
        <v>988010201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988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2c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988010002</v>
      </c>
      <c r="H8733" s="134">
        <f>Systematic[[#This Row],[SampleVariableLabel]]+100*Systematic[[#This Row],[State]]</f>
        <v>988010302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988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3P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988010003</v>
      </c>
      <c r="H8734" s="134">
        <f>Systematic[[#This Row],[SampleVariableLabel]]+100*Systematic[[#This Row],[State]]</f>
        <v>988010403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988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4S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988010004</v>
      </c>
      <c r="H8735" s="134">
        <f>Systematic[[#This Row],[SampleVariableLabel]]+100*Systematic[[#This Row],[State]]</f>
        <v>988010504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988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5U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988010005</v>
      </c>
      <c r="H8736" s="134">
        <f>Systematic[[#This Row],[SampleVariableLabel]]+100*Systematic[[#This Row],[State]]</f>
        <v>988010605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988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6Rot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988010006</v>
      </c>
      <c r="H8737" s="134">
        <f>Systematic[[#This Row],[SampleVariableLabel]]+100*Systematic[[#This Row],[State]]</f>
        <v>988010706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989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1pfi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989010001</v>
      </c>
      <c r="H8738" s="134">
        <f>Systematic[[#This Row],[SampleVariableLabel]]+100*Systematic[[#This Row],[State]]</f>
        <v>989010001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989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1OctM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989010002</v>
      </c>
      <c r="H8739" s="134">
        <f>Systematic[[#This Row],[SampleVariableLabel]]+100*Systematic[[#This Row],[State]]</f>
        <v>989010102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989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989010003</v>
      </c>
      <c r="H8740" s="134">
        <f>Systematic[[#This Row],[SampleVariableLabel]]+100*Systematic[[#This Row],[State]]</f>
        <v>989010203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989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989010004</v>
      </c>
      <c r="H8741" s="134">
        <f>Systematic[[#This Row],[SampleVariableLabel]]+100*Systematic[[#This Row],[State]]</f>
        <v>989010304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989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3P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989010005</v>
      </c>
      <c r="H8742" s="134">
        <f>Systematic[[#This Row],[SampleVariableLabel]]+100*Systematic[[#This Row],[State]]</f>
        <v>989010405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989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4S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989010006</v>
      </c>
      <c r="H8743" s="134">
        <f>Systematic[[#This Row],[SampleVariableLabel]]+100*Systematic[[#This Row],[State]]</f>
        <v>989010506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989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5U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989010001</v>
      </c>
      <c r="H8744" s="134">
        <f>Systematic[[#This Row],[SampleVariableLabel]]+100*Systematic[[#This Row],[State]]</f>
        <v>989010601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989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6Rot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989010002</v>
      </c>
      <c r="H8745" s="134">
        <f>Systematic[[#This Row],[SampleVariableLabel]]+100*Systematic[[#This Row],[State]]</f>
        <v>989010702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990</v>
      </c>
      <c r="B8746" s="1">
        <f>IF(C8746=0,IF(B8745=Protocol!$V$20,1,B8745+1),B8745)</f>
        <v>1</v>
      </c>
      <c r="C8746" s="1">
        <f>IF(C8745+1=Protocol!$V$21,0,C8745+1)</f>
        <v>0</v>
      </c>
      <c r="D8746" s="1">
        <f t="shared" si="289"/>
        <v>3</v>
      </c>
      <c r="E8746" s="1" t="str">
        <f>INDEX(Protocol[Mark],MATCH(C8746,Protocol[Step],0))</f>
        <v>1pfi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990010003</v>
      </c>
      <c r="H8746" s="134">
        <f>Systematic[[#This Row],[SampleVariableLabel]]+100*Systematic[[#This Row],[State]]</f>
        <v>990010003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990</v>
      </c>
      <c r="B8747" s="1">
        <f>IF(C8747=0,IF(B8746=Protocol!$V$20,1,B8746+1),B8746)</f>
        <v>1</v>
      </c>
      <c r="C8747" s="1">
        <f>IF(C8746+1=Protocol!$V$21,0,C8746+1)</f>
        <v>1</v>
      </c>
      <c r="D8747" s="1">
        <f t="shared" si="289"/>
        <v>4</v>
      </c>
      <c r="E8747" s="1" t="str">
        <f>INDEX(Protocol[Mark],MATCH(C8747,Protocol[Step],0))</f>
        <v>1OctM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990010004</v>
      </c>
      <c r="H8747" s="134">
        <f>Systematic[[#This Row],[SampleVariableLabel]]+100*Systematic[[#This Row],[State]]</f>
        <v>990010104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990</v>
      </c>
      <c r="B8748" s="1">
        <f>IF(C8748=0,IF(B8747=Protocol!$V$20,1,B8747+1),B8747)</f>
        <v>1</v>
      </c>
      <c r="C8748" s="1">
        <f>IF(C8747+1=Protocol!$V$21,0,C8747+1)</f>
        <v>2</v>
      </c>
      <c r="D8748" s="1">
        <f t="shared" si="289"/>
        <v>5</v>
      </c>
      <c r="E8748" s="1" t="str">
        <f>INDEX(Protocol[Mark],MATCH(C8748,Protocol[Step],0))</f>
        <v>2D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990010005</v>
      </c>
      <c r="H8748" s="134">
        <f>Systematic[[#This Row],[SampleVariableLabel]]+100*Systematic[[#This Row],[State]]</f>
        <v>990010205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990</v>
      </c>
      <c r="B8749" s="1">
        <f>IF(C8749=0,IF(B8748=Protocol!$V$20,1,B8748+1),B8748)</f>
        <v>1</v>
      </c>
      <c r="C8749" s="1">
        <f>IF(C8748+1=Protocol!$V$21,0,C8748+1)</f>
        <v>3</v>
      </c>
      <c r="D8749" s="1">
        <f t="shared" si="289"/>
        <v>6</v>
      </c>
      <c r="E8749" s="1" t="str">
        <f>INDEX(Protocol[Mark],MATCH(C8749,Protocol[Step],0))</f>
        <v>2c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990010006</v>
      </c>
      <c r="H8749" s="134">
        <f>Systematic[[#This Row],[SampleVariableLabel]]+100*Systematic[[#This Row],[State]]</f>
        <v>990010306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990</v>
      </c>
      <c r="B8750" s="1">
        <f>IF(C8750=0,IF(B8749=Protocol!$V$20,1,B8749+1),B8749)</f>
        <v>1</v>
      </c>
      <c r="C8750" s="1">
        <f>IF(C8749+1=Protocol!$V$21,0,C8749+1)</f>
        <v>4</v>
      </c>
      <c r="D8750" s="1">
        <f t="shared" si="289"/>
        <v>1</v>
      </c>
      <c r="E8750" s="1" t="str">
        <f>INDEX(Protocol[Mark],MATCH(C8750,Protocol[Step],0))</f>
        <v>3P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990010001</v>
      </c>
      <c r="H8750" s="134">
        <f>Systematic[[#This Row],[SampleVariableLabel]]+100*Systematic[[#This Row],[State]]</f>
        <v>990010401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990</v>
      </c>
      <c r="B8751" s="1">
        <f>IF(C8751=0,IF(B8750=Protocol!$V$20,1,B8750+1),B8750)</f>
        <v>1</v>
      </c>
      <c r="C8751" s="1">
        <f>IF(C8750+1=Protocol!$V$21,0,C8750+1)</f>
        <v>5</v>
      </c>
      <c r="D8751" s="1">
        <f t="shared" si="289"/>
        <v>2</v>
      </c>
      <c r="E8751" s="1" t="str">
        <f>INDEX(Protocol[Mark],MATCH(C8751,Protocol[Step],0))</f>
        <v>4S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990010002</v>
      </c>
      <c r="H8751" s="134">
        <f>Systematic[[#This Row],[SampleVariableLabel]]+100*Systematic[[#This Row],[State]]</f>
        <v>990010502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990</v>
      </c>
      <c r="B8752" s="1">
        <f>IF(C8752=0,IF(B8751=Protocol!$V$20,1,B8751+1),B8751)</f>
        <v>1</v>
      </c>
      <c r="C8752" s="1">
        <f>IF(C8751+1=Protocol!$V$21,0,C8751+1)</f>
        <v>6</v>
      </c>
      <c r="D8752" s="1">
        <f t="shared" si="289"/>
        <v>3</v>
      </c>
      <c r="E8752" s="1" t="str">
        <f>INDEX(Protocol[Mark],MATCH(C8752,Protocol[Step],0))</f>
        <v>5U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990010003</v>
      </c>
      <c r="H8752" s="134">
        <f>Systematic[[#This Row],[SampleVariableLabel]]+100*Systematic[[#This Row],[State]]</f>
        <v>990010603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990</v>
      </c>
      <c r="B8753" s="1">
        <f>IF(C8753=0,IF(B8752=Protocol!$V$20,1,B8752+1),B8752)</f>
        <v>1</v>
      </c>
      <c r="C8753" s="1">
        <f>IF(C8752+1=Protocol!$V$21,0,C8752+1)</f>
        <v>7</v>
      </c>
      <c r="D8753" s="1">
        <f t="shared" si="289"/>
        <v>4</v>
      </c>
      <c r="E8753" s="1" t="str">
        <f>INDEX(Protocol[Mark],MATCH(C8753,Protocol[Step],0))</f>
        <v>6Rot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990010004</v>
      </c>
      <c r="H8753" s="134">
        <f>Systematic[[#This Row],[SampleVariableLabel]]+100*Systematic[[#This Row],[State]]</f>
        <v>990010704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991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1pfi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991010005</v>
      </c>
      <c r="H8754" s="134">
        <f>Systematic[[#This Row],[SampleVariableLabel]]+100*Systematic[[#This Row],[State]]</f>
        <v>991010005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991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1OctM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991010006</v>
      </c>
      <c r="H8755" s="134">
        <f>Systematic[[#This Row],[SampleVariableLabel]]+100*Systematic[[#This Row],[State]]</f>
        <v>991010106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991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991010001</v>
      </c>
      <c r="H8756" s="134">
        <f>Systematic[[#This Row],[SampleVariableLabel]]+100*Systematic[[#This Row],[State]]</f>
        <v>991010201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991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2c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991010002</v>
      </c>
      <c r="H8757" s="134">
        <f>Systematic[[#This Row],[SampleVariableLabel]]+100*Systematic[[#This Row],[State]]</f>
        <v>991010302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991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3P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991010003</v>
      </c>
      <c r="H8758" s="134">
        <f>Systematic[[#This Row],[SampleVariableLabel]]+100*Systematic[[#This Row],[State]]</f>
        <v>991010403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991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4S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991010004</v>
      </c>
      <c r="H8759" s="134">
        <f>Systematic[[#This Row],[SampleVariableLabel]]+100*Systematic[[#This Row],[State]]</f>
        <v>991010504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991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5U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991010005</v>
      </c>
      <c r="H8760" s="134">
        <f>Systematic[[#This Row],[SampleVariableLabel]]+100*Systematic[[#This Row],[State]]</f>
        <v>991010605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991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6Rot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991010006</v>
      </c>
      <c r="H8761" s="134">
        <f>Systematic[[#This Row],[SampleVariableLabel]]+100*Systematic[[#This Row],[State]]</f>
        <v>991010706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992</v>
      </c>
      <c r="B8762" s="1">
        <f>IF(C8762=0,IF(B8761=Protocol!$V$20,1,B8761+1),B8761)</f>
        <v>1</v>
      </c>
      <c r="C8762" s="1">
        <f>IF(C8761+1=Protocol!$V$21,0,C8761+1)</f>
        <v>0</v>
      </c>
      <c r="D8762" s="1">
        <f t="shared" si="289"/>
        <v>1</v>
      </c>
      <c r="E8762" s="1" t="str">
        <f>INDEX(Protocol[Mark],MATCH(C8762,Protocol[Step],0))</f>
        <v>1pfi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992010001</v>
      </c>
      <c r="H8762" s="134">
        <f>Systematic[[#This Row],[SampleVariableLabel]]+100*Systematic[[#This Row],[State]]</f>
        <v>992010001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992</v>
      </c>
      <c r="B8763" s="1">
        <f>IF(C8763=0,IF(B8762=Protocol!$V$20,1,B8762+1),B8762)</f>
        <v>1</v>
      </c>
      <c r="C8763" s="1">
        <f>IF(C8762+1=Protocol!$V$21,0,C8762+1)</f>
        <v>1</v>
      </c>
      <c r="D8763" s="1">
        <f t="shared" si="289"/>
        <v>2</v>
      </c>
      <c r="E8763" s="1" t="str">
        <f>INDEX(Protocol[Mark],MATCH(C8763,Protocol[Step],0))</f>
        <v>1OctM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992010002</v>
      </c>
      <c r="H8763" s="134">
        <f>Systematic[[#This Row],[SampleVariableLabel]]+100*Systematic[[#This Row],[State]]</f>
        <v>992010102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992</v>
      </c>
      <c r="B8764" s="1">
        <f>IF(C8764=0,IF(B8763=Protocol!$V$20,1,B8763+1),B8763)</f>
        <v>1</v>
      </c>
      <c r="C8764" s="1">
        <f>IF(C8763+1=Protocol!$V$21,0,C8763+1)</f>
        <v>2</v>
      </c>
      <c r="D8764" s="1">
        <f t="shared" si="289"/>
        <v>3</v>
      </c>
      <c r="E8764" s="1" t="str">
        <f>INDEX(Protocol[Mark],MATCH(C8764,Protocol[Step],0))</f>
        <v>2D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992010003</v>
      </c>
      <c r="H8764" s="134">
        <f>Systematic[[#This Row],[SampleVariableLabel]]+100*Systematic[[#This Row],[State]]</f>
        <v>992010203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992</v>
      </c>
      <c r="B8765" s="1">
        <f>IF(C8765=0,IF(B8764=Protocol!$V$20,1,B8764+1),B8764)</f>
        <v>1</v>
      </c>
      <c r="C8765" s="1">
        <f>IF(C8764+1=Protocol!$V$21,0,C8764+1)</f>
        <v>3</v>
      </c>
      <c r="D8765" s="1">
        <f t="shared" si="289"/>
        <v>4</v>
      </c>
      <c r="E8765" s="1" t="str">
        <f>INDEX(Protocol[Mark],MATCH(C8765,Protocol[Step],0))</f>
        <v>2c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992010004</v>
      </c>
      <c r="H8765" s="134">
        <f>Systematic[[#This Row],[SampleVariableLabel]]+100*Systematic[[#This Row],[State]]</f>
        <v>992010304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992</v>
      </c>
      <c r="B8766" s="1">
        <f>IF(C8766=0,IF(B8765=Protocol!$V$20,1,B8765+1),B8765)</f>
        <v>1</v>
      </c>
      <c r="C8766" s="1">
        <f>IF(C8765+1=Protocol!$V$21,0,C8765+1)</f>
        <v>4</v>
      </c>
      <c r="D8766" s="1">
        <f t="shared" si="289"/>
        <v>5</v>
      </c>
      <c r="E8766" s="1" t="str">
        <f>INDEX(Protocol[Mark],MATCH(C8766,Protocol[Step],0))</f>
        <v>3P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992010005</v>
      </c>
      <c r="H8766" s="134">
        <f>Systematic[[#This Row],[SampleVariableLabel]]+100*Systematic[[#This Row],[State]]</f>
        <v>992010405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992</v>
      </c>
      <c r="B8767" s="1">
        <f>IF(C8767=0,IF(B8766=Protocol!$V$20,1,B8766+1),B8766)</f>
        <v>1</v>
      </c>
      <c r="C8767" s="1">
        <f>IF(C8766+1=Protocol!$V$21,0,C8766+1)</f>
        <v>5</v>
      </c>
      <c r="D8767" s="1">
        <f t="shared" si="289"/>
        <v>6</v>
      </c>
      <c r="E8767" s="1" t="str">
        <f>INDEX(Protocol[Mark],MATCH(C8767,Protocol[Step],0))</f>
        <v>4S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992010006</v>
      </c>
      <c r="H8767" s="134">
        <f>Systematic[[#This Row],[SampleVariableLabel]]+100*Systematic[[#This Row],[State]]</f>
        <v>992010506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992</v>
      </c>
      <c r="B8768" s="1">
        <f>IF(C8768=0,IF(B8767=Protocol!$V$20,1,B8767+1),B8767)</f>
        <v>1</v>
      </c>
      <c r="C8768" s="1">
        <f>IF(C8767+1=Protocol!$V$21,0,C8767+1)</f>
        <v>6</v>
      </c>
      <c r="D8768" s="1">
        <f t="shared" si="289"/>
        <v>1</v>
      </c>
      <c r="E8768" s="1" t="str">
        <f>INDEX(Protocol[Mark],MATCH(C8768,Protocol[Step],0))</f>
        <v>5U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992010001</v>
      </c>
      <c r="H8768" s="134">
        <f>Systematic[[#This Row],[SampleVariableLabel]]+100*Systematic[[#This Row],[State]]</f>
        <v>992010601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992</v>
      </c>
      <c r="B8769" s="1">
        <f>IF(C8769=0,IF(B8768=Protocol!$V$20,1,B8768+1),B8768)</f>
        <v>1</v>
      </c>
      <c r="C8769" s="1">
        <f>IF(C8768+1=Protocol!$V$21,0,C8768+1)</f>
        <v>7</v>
      </c>
      <c r="D8769" s="1">
        <f t="shared" si="289"/>
        <v>2</v>
      </c>
      <c r="E8769" s="1" t="str">
        <f>INDEX(Protocol[Mark],MATCH(C8769,Protocol[Step],0))</f>
        <v>6Rot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992010002</v>
      </c>
      <c r="H8769" s="134">
        <f>Systematic[[#This Row],[SampleVariableLabel]]+100*Systematic[[#This Row],[State]]</f>
        <v>992010702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993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1pfi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993010003</v>
      </c>
      <c r="H8770" s="134">
        <f>Systematic[[#This Row],[SampleVariableLabel]]+100*Systematic[[#This Row],[State]]</f>
        <v>993010003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993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1OctM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993010004</v>
      </c>
      <c r="H8771" s="134">
        <f>Systematic[[#This Row],[SampleVariableLabel]]+100*Systematic[[#This Row],[State]]</f>
        <v>993010104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993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2D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993010005</v>
      </c>
      <c r="H8772" s="134">
        <f>Systematic[[#This Row],[SampleVariableLabel]]+100*Systematic[[#This Row],[State]]</f>
        <v>993010205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993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2c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993010006</v>
      </c>
      <c r="H8773" s="134">
        <f>Systematic[[#This Row],[SampleVariableLabel]]+100*Systematic[[#This Row],[State]]</f>
        <v>993010306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993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3P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993010001</v>
      </c>
      <c r="H8774" s="134">
        <f>Systematic[[#This Row],[SampleVariableLabel]]+100*Systematic[[#This Row],[State]]</f>
        <v>993010401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993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4S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993010002</v>
      </c>
      <c r="H8775" s="134">
        <f>Systematic[[#This Row],[SampleVariableLabel]]+100*Systematic[[#This Row],[State]]</f>
        <v>993010502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993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5U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993010003</v>
      </c>
      <c r="H8776" s="134">
        <f>Systematic[[#This Row],[SampleVariableLabel]]+100*Systematic[[#This Row],[State]]</f>
        <v>993010603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993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6Rot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993010004</v>
      </c>
      <c r="H8777" s="134">
        <f>Systematic[[#This Row],[SampleVariableLabel]]+100*Systematic[[#This Row],[State]]</f>
        <v>993010704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994</v>
      </c>
      <c r="B8778" s="1">
        <f>IF(C8778=0,IF(B8777=Protocol!$V$20,1,B8777+1),B8777)</f>
        <v>1</v>
      </c>
      <c r="C8778" s="1">
        <f>IF(C8777+1=Protocol!$V$21,0,C8777+1)</f>
        <v>0</v>
      </c>
      <c r="D8778" s="1">
        <f t="shared" si="291"/>
        <v>5</v>
      </c>
      <c r="E8778" s="1" t="str">
        <f>INDEX(Protocol[Mark],MATCH(C8778,Protocol[Step],0))</f>
        <v>1pfi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994010005</v>
      </c>
      <c r="H8778" s="134">
        <f>Systematic[[#This Row],[SampleVariableLabel]]+100*Systematic[[#This Row],[State]]</f>
        <v>994010005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994</v>
      </c>
      <c r="B8779" s="1">
        <f>IF(C8779=0,IF(B8778=Protocol!$V$20,1,B8778+1),B8778)</f>
        <v>1</v>
      </c>
      <c r="C8779" s="1">
        <f>IF(C8778+1=Protocol!$V$21,0,C8778+1)</f>
        <v>1</v>
      </c>
      <c r="D8779" s="1">
        <f t="shared" si="291"/>
        <v>6</v>
      </c>
      <c r="E8779" s="1" t="str">
        <f>INDEX(Protocol[Mark],MATCH(C8779,Protocol[Step],0))</f>
        <v>1OctM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994010006</v>
      </c>
      <c r="H8779" s="134">
        <f>Systematic[[#This Row],[SampleVariableLabel]]+100*Systematic[[#This Row],[State]]</f>
        <v>994010106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994</v>
      </c>
      <c r="B8780" s="1">
        <f>IF(C8780=0,IF(B8779=Protocol!$V$20,1,B8779+1),B8779)</f>
        <v>1</v>
      </c>
      <c r="C8780" s="1">
        <f>IF(C8779+1=Protocol!$V$21,0,C8779+1)</f>
        <v>2</v>
      </c>
      <c r="D8780" s="1">
        <f t="shared" si="291"/>
        <v>1</v>
      </c>
      <c r="E8780" s="1" t="str">
        <f>INDEX(Protocol[Mark],MATCH(C8780,Protocol[Step],0))</f>
        <v>2D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994010001</v>
      </c>
      <c r="H8780" s="134">
        <f>Systematic[[#This Row],[SampleVariableLabel]]+100*Systematic[[#This Row],[State]]</f>
        <v>994010201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994</v>
      </c>
      <c r="B8781" s="1">
        <f>IF(C8781=0,IF(B8780=Protocol!$V$20,1,B8780+1),B8780)</f>
        <v>1</v>
      </c>
      <c r="C8781" s="1">
        <f>IF(C8780+1=Protocol!$V$21,0,C8780+1)</f>
        <v>3</v>
      </c>
      <c r="D8781" s="1">
        <f t="shared" si="291"/>
        <v>2</v>
      </c>
      <c r="E8781" s="1" t="str">
        <f>INDEX(Protocol[Mark],MATCH(C8781,Protocol[Step],0))</f>
        <v>2c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994010002</v>
      </c>
      <c r="H8781" s="134">
        <f>Systematic[[#This Row],[SampleVariableLabel]]+100*Systematic[[#This Row],[State]]</f>
        <v>994010302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994</v>
      </c>
      <c r="B8782" s="1">
        <f>IF(C8782=0,IF(B8781=Protocol!$V$20,1,B8781+1),B8781)</f>
        <v>1</v>
      </c>
      <c r="C8782" s="1">
        <f>IF(C8781+1=Protocol!$V$21,0,C8781+1)</f>
        <v>4</v>
      </c>
      <c r="D8782" s="1">
        <f t="shared" si="291"/>
        <v>3</v>
      </c>
      <c r="E8782" s="1" t="str">
        <f>INDEX(Protocol[Mark],MATCH(C8782,Protocol[Step],0))</f>
        <v>3P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994010003</v>
      </c>
      <c r="H8782" s="134">
        <f>Systematic[[#This Row],[SampleVariableLabel]]+100*Systematic[[#This Row],[State]]</f>
        <v>994010403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994</v>
      </c>
      <c r="B8783" s="1">
        <f>IF(C8783=0,IF(B8782=Protocol!$V$20,1,B8782+1),B8782)</f>
        <v>1</v>
      </c>
      <c r="C8783" s="1">
        <f>IF(C8782+1=Protocol!$V$21,0,C8782+1)</f>
        <v>5</v>
      </c>
      <c r="D8783" s="1">
        <f t="shared" si="291"/>
        <v>4</v>
      </c>
      <c r="E8783" s="1" t="str">
        <f>INDEX(Protocol[Mark],MATCH(C8783,Protocol[Step],0))</f>
        <v>4S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994010004</v>
      </c>
      <c r="H8783" s="134">
        <f>Systematic[[#This Row],[SampleVariableLabel]]+100*Systematic[[#This Row],[State]]</f>
        <v>994010504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994</v>
      </c>
      <c r="B8784" s="1">
        <f>IF(C8784=0,IF(B8783=Protocol!$V$20,1,B8783+1),B8783)</f>
        <v>1</v>
      </c>
      <c r="C8784" s="1">
        <f>IF(C8783+1=Protocol!$V$21,0,C8783+1)</f>
        <v>6</v>
      </c>
      <c r="D8784" s="1">
        <f t="shared" si="291"/>
        <v>5</v>
      </c>
      <c r="E8784" s="1" t="str">
        <f>INDEX(Protocol[Mark],MATCH(C8784,Protocol[Step],0))</f>
        <v>5U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994010005</v>
      </c>
      <c r="H8784" s="134">
        <f>Systematic[[#This Row],[SampleVariableLabel]]+100*Systematic[[#This Row],[State]]</f>
        <v>994010605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994</v>
      </c>
      <c r="B8785" s="1">
        <f>IF(C8785=0,IF(B8784=Protocol!$V$20,1,B8784+1),B8784)</f>
        <v>1</v>
      </c>
      <c r="C8785" s="1">
        <f>IF(C8784+1=Protocol!$V$21,0,C8784+1)</f>
        <v>7</v>
      </c>
      <c r="D8785" s="1">
        <f t="shared" si="291"/>
        <v>6</v>
      </c>
      <c r="E8785" s="1" t="str">
        <f>INDEX(Protocol[Mark],MATCH(C8785,Protocol[Step],0))</f>
        <v>6Rot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994010006</v>
      </c>
      <c r="H8785" s="134">
        <f>Systematic[[#This Row],[SampleVariableLabel]]+100*Systematic[[#This Row],[State]]</f>
        <v>994010706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995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1pfi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995010001</v>
      </c>
      <c r="H8786" s="134">
        <f>Systematic[[#This Row],[SampleVariableLabel]]+100*Systematic[[#This Row],[State]]</f>
        <v>995010001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995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1OctM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995010002</v>
      </c>
      <c r="H8787" s="134">
        <f>Systematic[[#This Row],[SampleVariableLabel]]+100*Systematic[[#This Row],[State]]</f>
        <v>995010102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995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2D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995010003</v>
      </c>
      <c r="H8788" s="134">
        <f>Systematic[[#This Row],[SampleVariableLabel]]+100*Systematic[[#This Row],[State]]</f>
        <v>995010203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995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2c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995010004</v>
      </c>
      <c r="H8789" s="134">
        <f>Systematic[[#This Row],[SampleVariableLabel]]+100*Systematic[[#This Row],[State]]</f>
        <v>995010304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995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3P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995010005</v>
      </c>
      <c r="H8790" s="134">
        <f>Systematic[[#This Row],[SampleVariableLabel]]+100*Systematic[[#This Row],[State]]</f>
        <v>995010405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995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4S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995010006</v>
      </c>
      <c r="H8791" s="134">
        <f>Systematic[[#This Row],[SampleVariableLabel]]+100*Systematic[[#This Row],[State]]</f>
        <v>995010506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995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5U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995010001</v>
      </c>
      <c r="H8792" s="134">
        <f>Systematic[[#This Row],[SampleVariableLabel]]+100*Systematic[[#This Row],[State]]</f>
        <v>995010601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995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6Rot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995010002</v>
      </c>
      <c r="H8793" s="134">
        <f>Systematic[[#This Row],[SampleVariableLabel]]+100*Systematic[[#This Row],[State]]</f>
        <v>995010702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996</v>
      </c>
      <c r="B8794" s="1">
        <f>IF(C8794=0,IF(B8793=Protocol!$V$20,1,B8793+1),B8793)</f>
        <v>1</v>
      </c>
      <c r="C8794" s="1">
        <f>IF(C8793+1=Protocol!$V$21,0,C8793+1)</f>
        <v>0</v>
      </c>
      <c r="D8794" s="1">
        <f t="shared" si="291"/>
        <v>3</v>
      </c>
      <c r="E8794" s="1" t="str">
        <f>INDEX(Protocol[Mark],MATCH(C8794,Protocol[Step],0))</f>
        <v>1pfi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996010003</v>
      </c>
      <c r="H8794" s="134">
        <f>Systematic[[#This Row],[SampleVariableLabel]]+100*Systematic[[#This Row],[State]]</f>
        <v>996010003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996</v>
      </c>
      <c r="B8795" s="1">
        <f>IF(C8795=0,IF(B8794=Protocol!$V$20,1,B8794+1),B8794)</f>
        <v>1</v>
      </c>
      <c r="C8795" s="1">
        <f>IF(C8794+1=Protocol!$V$21,0,C8794+1)</f>
        <v>1</v>
      </c>
      <c r="D8795" s="1">
        <f t="shared" si="291"/>
        <v>4</v>
      </c>
      <c r="E8795" s="1" t="str">
        <f>INDEX(Protocol[Mark],MATCH(C8795,Protocol[Step],0))</f>
        <v>1OctM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996010004</v>
      </c>
      <c r="H8795" s="134">
        <f>Systematic[[#This Row],[SampleVariableLabel]]+100*Systematic[[#This Row],[State]]</f>
        <v>996010104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996</v>
      </c>
      <c r="B8796" s="1">
        <f>IF(C8796=0,IF(B8795=Protocol!$V$20,1,B8795+1),B8795)</f>
        <v>1</v>
      </c>
      <c r="C8796" s="1">
        <f>IF(C8795+1=Protocol!$V$21,0,C8795+1)</f>
        <v>2</v>
      </c>
      <c r="D8796" s="1">
        <f t="shared" si="291"/>
        <v>5</v>
      </c>
      <c r="E8796" s="1" t="str">
        <f>INDEX(Protocol[Mark],MATCH(C8796,Protocol[Step],0))</f>
        <v>2D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996010005</v>
      </c>
      <c r="H8796" s="134">
        <f>Systematic[[#This Row],[SampleVariableLabel]]+100*Systematic[[#This Row],[State]]</f>
        <v>996010205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996</v>
      </c>
      <c r="B8797" s="1">
        <f>IF(C8797=0,IF(B8796=Protocol!$V$20,1,B8796+1),B8796)</f>
        <v>1</v>
      </c>
      <c r="C8797" s="1">
        <f>IF(C8796+1=Protocol!$V$21,0,C8796+1)</f>
        <v>3</v>
      </c>
      <c r="D8797" s="1">
        <f t="shared" si="291"/>
        <v>6</v>
      </c>
      <c r="E8797" s="1" t="str">
        <f>INDEX(Protocol[Mark],MATCH(C8797,Protocol[Step],0))</f>
        <v>2c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996010006</v>
      </c>
      <c r="H8797" s="134">
        <f>Systematic[[#This Row],[SampleVariableLabel]]+100*Systematic[[#This Row],[State]]</f>
        <v>996010306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996</v>
      </c>
      <c r="B8798" s="1">
        <f>IF(C8798=0,IF(B8797=Protocol!$V$20,1,B8797+1),B8797)</f>
        <v>1</v>
      </c>
      <c r="C8798" s="1">
        <f>IF(C8797+1=Protocol!$V$21,0,C8797+1)</f>
        <v>4</v>
      </c>
      <c r="D8798" s="1">
        <f t="shared" si="291"/>
        <v>1</v>
      </c>
      <c r="E8798" s="1" t="str">
        <f>INDEX(Protocol[Mark],MATCH(C8798,Protocol[Step],0))</f>
        <v>3P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996010001</v>
      </c>
      <c r="H8798" s="134">
        <f>Systematic[[#This Row],[SampleVariableLabel]]+100*Systematic[[#This Row],[State]]</f>
        <v>996010401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996</v>
      </c>
      <c r="B8799" s="1">
        <f>IF(C8799=0,IF(B8798=Protocol!$V$20,1,B8798+1),B8798)</f>
        <v>1</v>
      </c>
      <c r="C8799" s="1">
        <f>IF(C8798+1=Protocol!$V$21,0,C8798+1)</f>
        <v>5</v>
      </c>
      <c r="D8799" s="1">
        <f t="shared" si="291"/>
        <v>2</v>
      </c>
      <c r="E8799" s="1" t="str">
        <f>INDEX(Protocol[Mark],MATCH(C8799,Protocol[Step],0))</f>
        <v>4S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996010002</v>
      </c>
      <c r="H8799" s="134">
        <f>Systematic[[#This Row],[SampleVariableLabel]]+100*Systematic[[#This Row],[State]]</f>
        <v>996010502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996</v>
      </c>
      <c r="B8800" s="1">
        <f>IF(C8800=0,IF(B8799=Protocol!$V$20,1,B8799+1),B8799)</f>
        <v>1</v>
      </c>
      <c r="C8800" s="1">
        <f>IF(C8799+1=Protocol!$V$21,0,C8799+1)</f>
        <v>6</v>
      </c>
      <c r="D8800" s="1">
        <f t="shared" si="291"/>
        <v>3</v>
      </c>
      <c r="E8800" s="1" t="str">
        <f>INDEX(Protocol[Mark],MATCH(C8800,Protocol[Step],0))</f>
        <v>5U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996010003</v>
      </c>
      <c r="H8800" s="134">
        <f>Systematic[[#This Row],[SampleVariableLabel]]+100*Systematic[[#This Row],[State]]</f>
        <v>996010603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996</v>
      </c>
      <c r="B8801" s="1">
        <f>IF(C8801=0,IF(B8800=Protocol!$V$20,1,B8800+1),B8800)</f>
        <v>1</v>
      </c>
      <c r="C8801" s="1">
        <f>IF(C8800+1=Protocol!$V$21,0,C8800+1)</f>
        <v>7</v>
      </c>
      <c r="D8801" s="1">
        <f t="shared" si="291"/>
        <v>4</v>
      </c>
      <c r="E8801" s="1" t="str">
        <f>INDEX(Protocol[Mark],MATCH(C8801,Protocol[Step],0))</f>
        <v>6Rot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996010004</v>
      </c>
      <c r="H8801" s="134">
        <f>Systematic[[#This Row],[SampleVariableLabel]]+100*Systematic[[#This Row],[State]]</f>
        <v>996010704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997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1pfi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997010005</v>
      </c>
      <c r="H8802" s="134">
        <f>Systematic[[#This Row],[SampleVariableLabel]]+100*Systematic[[#This Row],[State]]</f>
        <v>997010005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997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1OctM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997010006</v>
      </c>
      <c r="H8803" s="134">
        <f>Systematic[[#This Row],[SampleVariableLabel]]+100*Systematic[[#This Row],[State]]</f>
        <v>997010106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997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2D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997010001</v>
      </c>
      <c r="H8804" s="134">
        <f>Systematic[[#This Row],[SampleVariableLabel]]+100*Systematic[[#This Row],[State]]</f>
        <v>997010201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997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2c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997010002</v>
      </c>
      <c r="H8805" s="134">
        <f>Systematic[[#This Row],[SampleVariableLabel]]+100*Systematic[[#This Row],[State]]</f>
        <v>997010302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997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3P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997010003</v>
      </c>
      <c r="H8806" s="134">
        <f>Systematic[[#This Row],[SampleVariableLabel]]+100*Systematic[[#This Row],[State]]</f>
        <v>997010403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997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4S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997010004</v>
      </c>
      <c r="H8807" s="134">
        <f>Systematic[[#This Row],[SampleVariableLabel]]+100*Systematic[[#This Row],[State]]</f>
        <v>997010504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997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5U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997010005</v>
      </c>
      <c r="H8808" s="134">
        <f>Systematic[[#This Row],[SampleVariableLabel]]+100*Systematic[[#This Row],[State]]</f>
        <v>997010605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997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6Rot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997010006</v>
      </c>
      <c r="H8809" s="134">
        <f>Systematic[[#This Row],[SampleVariableLabel]]+100*Systematic[[#This Row],[State]]</f>
        <v>997010706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998</v>
      </c>
      <c r="B8810" s="1">
        <f>IF(C8810=0,IF(B8809=Protocol!$V$20,1,B8809+1),B8809)</f>
        <v>1</v>
      </c>
      <c r="C8810" s="1">
        <f>IF(C8809+1=Protocol!$V$21,0,C8809+1)</f>
        <v>0</v>
      </c>
      <c r="D8810" s="1">
        <f t="shared" si="291"/>
        <v>1</v>
      </c>
      <c r="E8810" s="1" t="str">
        <f>INDEX(Protocol[Mark],MATCH(C8810,Protocol[Step],0))</f>
        <v>1pfi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998010001</v>
      </c>
      <c r="H8810" s="134">
        <f>Systematic[[#This Row],[SampleVariableLabel]]+100*Systematic[[#This Row],[State]]</f>
        <v>998010001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998</v>
      </c>
      <c r="B8811" s="1">
        <f>IF(C8811=0,IF(B8810=Protocol!$V$20,1,B8810+1),B8810)</f>
        <v>1</v>
      </c>
      <c r="C8811" s="1">
        <f>IF(C8810+1=Protocol!$V$21,0,C8810+1)</f>
        <v>1</v>
      </c>
      <c r="D8811" s="1">
        <f t="shared" si="291"/>
        <v>2</v>
      </c>
      <c r="E8811" s="1" t="str">
        <f>INDEX(Protocol[Mark],MATCH(C8811,Protocol[Step],0))</f>
        <v>1OctM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998010002</v>
      </c>
      <c r="H8811" s="134">
        <f>Systematic[[#This Row],[SampleVariableLabel]]+100*Systematic[[#This Row],[State]]</f>
        <v>998010102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998</v>
      </c>
      <c r="B8812" s="1">
        <f>IF(C8812=0,IF(B8811=Protocol!$V$20,1,B8811+1),B8811)</f>
        <v>1</v>
      </c>
      <c r="C8812" s="1">
        <f>IF(C8811+1=Protocol!$V$21,0,C8811+1)</f>
        <v>2</v>
      </c>
      <c r="D8812" s="1">
        <f t="shared" si="291"/>
        <v>3</v>
      </c>
      <c r="E8812" s="1" t="str">
        <f>INDEX(Protocol[Mark],MATCH(C8812,Protocol[Step],0))</f>
        <v>2D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998010003</v>
      </c>
      <c r="H8812" s="134">
        <f>Systematic[[#This Row],[SampleVariableLabel]]+100*Systematic[[#This Row],[State]]</f>
        <v>998010203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998</v>
      </c>
      <c r="B8813" s="1">
        <f>IF(C8813=0,IF(B8812=Protocol!$V$20,1,B8812+1),B8812)</f>
        <v>1</v>
      </c>
      <c r="C8813" s="1">
        <f>IF(C8812+1=Protocol!$V$21,0,C8812+1)</f>
        <v>3</v>
      </c>
      <c r="D8813" s="1">
        <f t="shared" si="291"/>
        <v>4</v>
      </c>
      <c r="E8813" s="1" t="str">
        <f>INDEX(Protocol[Mark],MATCH(C8813,Protocol[Step],0))</f>
        <v>2c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998010004</v>
      </c>
      <c r="H8813" s="134">
        <f>Systematic[[#This Row],[SampleVariableLabel]]+100*Systematic[[#This Row],[State]]</f>
        <v>998010304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998</v>
      </c>
      <c r="B8814" s="1">
        <f>IF(C8814=0,IF(B8813=Protocol!$V$20,1,B8813+1),B8813)</f>
        <v>1</v>
      </c>
      <c r="C8814" s="1">
        <f>IF(C8813+1=Protocol!$V$21,0,C8813+1)</f>
        <v>4</v>
      </c>
      <c r="D8814" s="1">
        <f t="shared" si="291"/>
        <v>5</v>
      </c>
      <c r="E8814" s="1" t="str">
        <f>INDEX(Protocol[Mark],MATCH(C8814,Protocol[Step],0))</f>
        <v>3P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998010005</v>
      </c>
      <c r="H8814" s="134">
        <f>Systematic[[#This Row],[SampleVariableLabel]]+100*Systematic[[#This Row],[State]]</f>
        <v>998010405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998</v>
      </c>
      <c r="B8815" s="1">
        <f>IF(C8815=0,IF(B8814=Protocol!$V$20,1,B8814+1),B8814)</f>
        <v>1</v>
      </c>
      <c r="C8815" s="1">
        <f>IF(C8814+1=Protocol!$V$21,0,C8814+1)</f>
        <v>5</v>
      </c>
      <c r="D8815" s="1">
        <f t="shared" si="291"/>
        <v>6</v>
      </c>
      <c r="E8815" s="1" t="str">
        <f>INDEX(Protocol[Mark],MATCH(C8815,Protocol[Step],0))</f>
        <v>4S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998010006</v>
      </c>
      <c r="H8815" s="134">
        <f>Systematic[[#This Row],[SampleVariableLabel]]+100*Systematic[[#This Row],[State]]</f>
        <v>998010506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998</v>
      </c>
      <c r="B8816" s="1">
        <f>IF(C8816=0,IF(B8815=Protocol!$V$20,1,B8815+1),B8815)</f>
        <v>1</v>
      </c>
      <c r="C8816" s="1">
        <f>IF(C8815+1=Protocol!$V$21,0,C8815+1)</f>
        <v>6</v>
      </c>
      <c r="D8816" s="1">
        <f t="shared" si="291"/>
        <v>1</v>
      </c>
      <c r="E8816" s="1" t="str">
        <f>INDEX(Protocol[Mark],MATCH(C8816,Protocol[Step],0))</f>
        <v>5U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998010001</v>
      </c>
      <c r="H8816" s="134">
        <f>Systematic[[#This Row],[SampleVariableLabel]]+100*Systematic[[#This Row],[State]]</f>
        <v>998010601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998</v>
      </c>
      <c r="B8817" s="1">
        <f>IF(C8817=0,IF(B8816=Protocol!$V$20,1,B8816+1),B8816)</f>
        <v>1</v>
      </c>
      <c r="C8817" s="1">
        <f>IF(C8816+1=Protocol!$V$21,0,C8816+1)</f>
        <v>7</v>
      </c>
      <c r="D8817" s="1">
        <f t="shared" si="291"/>
        <v>2</v>
      </c>
      <c r="E8817" s="1" t="str">
        <f>INDEX(Protocol[Mark],MATCH(C8817,Protocol[Step],0))</f>
        <v>6Rot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998010002</v>
      </c>
      <c r="H8817" s="134">
        <f>Systematic[[#This Row],[SampleVariableLabel]]+100*Systematic[[#This Row],[State]]</f>
        <v>998010702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999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1pfi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999010003</v>
      </c>
      <c r="H8818" s="134">
        <f>Systematic[[#This Row],[SampleVariableLabel]]+100*Systematic[[#This Row],[State]]</f>
        <v>999010003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999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1OctM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999010004</v>
      </c>
      <c r="H8819" s="134">
        <f>Systematic[[#This Row],[SampleVariableLabel]]+100*Systematic[[#This Row],[State]]</f>
        <v>999010104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999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2D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999010005</v>
      </c>
      <c r="H8820" s="134">
        <f>Systematic[[#This Row],[SampleVariableLabel]]+100*Systematic[[#This Row],[State]]</f>
        <v>999010205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999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2c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999010006</v>
      </c>
      <c r="H8821" s="134">
        <f>Systematic[[#This Row],[SampleVariableLabel]]+100*Systematic[[#This Row],[State]]</f>
        <v>999010306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999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3P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999010001</v>
      </c>
      <c r="H8822" s="134">
        <f>Systematic[[#This Row],[SampleVariableLabel]]+100*Systematic[[#This Row],[State]]</f>
        <v>999010401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999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4S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999010002</v>
      </c>
      <c r="H8823" s="134">
        <f>Systematic[[#This Row],[SampleVariableLabel]]+100*Systematic[[#This Row],[State]]</f>
        <v>999010502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999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5U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999010003</v>
      </c>
      <c r="H8824" s="134">
        <f>Systematic[[#This Row],[SampleVariableLabel]]+100*Systematic[[#This Row],[State]]</f>
        <v>999010603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999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6Rot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999010004</v>
      </c>
      <c r="H8825" s="134">
        <f>Systematic[[#This Row],[SampleVariableLabel]]+100*Systematic[[#This Row],[State]]</f>
        <v>999010704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1000</v>
      </c>
      <c r="B8826" s="1">
        <f>IF(C8826=0,IF(B8825=Protocol!$V$20,1,B8825+1),B8825)</f>
        <v>1</v>
      </c>
      <c r="C8826" s="1">
        <f>IF(C8825+1=Protocol!$V$21,0,C8825+1)</f>
        <v>0</v>
      </c>
      <c r="D8826" s="1">
        <f t="shared" si="291"/>
        <v>5</v>
      </c>
      <c r="E8826" s="1" t="str">
        <f>INDEX(Protocol[Mark],MATCH(C8826,Protocol[Step],0))</f>
        <v>1pfi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1000010005</v>
      </c>
      <c r="H8826" s="134">
        <f>Systematic[[#This Row],[SampleVariableLabel]]+100*Systematic[[#This Row],[State]]</f>
        <v>1000010005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1000</v>
      </c>
      <c r="B8827" s="1">
        <f>IF(C8827=0,IF(B8826=Protocol!$V$20,1,B8826+1),B8826)</f>
        <v>1</v>
      </c>
      <c r="C8827" s="1">
        <f>IF(C8826+1=Protocol!$V$21,0,C8826+1)</f>
        <v>1</v>
      </c>
      <c r="D8827" s="1">
        <f t="shared" si="291"/>
        <v>6</v>
      </c>
      <c r="E8827" s="1" t="str">
        <f>INDEX(Protocol[Mark],MATCH(C8827,Protocol[Step],0))</f>
        <v>1OctM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1000010006</v>
      </c>
      <c r="H8827" s="134">
        <f>Systematic[[#This Row],[SampleVariableLabel]]+100*Systematic[[#This Row],[State]]</f>
        <v>1000010106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1000</v>
      </c>
      <c r="B8828" s="1">
        <f>IF(C8828=0,IF(B8827=Protocol!$V$20,1,B8827+1),B8827)</f>
        <v>1</v>
      </c>
      <c r="C8828" s="1">
        <f>IF(C8827+1=Protocol!$V$21,0,C8827+1)</f>
        <v>2</v>
      </c>
      <c r="D8828" s="1">
        <f t="shared" si="291"/>
        <v>1</v>
      </c>
      <c r="E8828" s="1" t="str">
        <f>INDEX(Protocol[Mark],MATCH(C8828,Protocol[Step],0))</f>
        <v>2D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1000010001</v>
      </c>
      <c r="H8828" s="134">
        <f>Systematic[[#This Row],[SampleVariableLabel]]+100*Systematic[[#This Row],[State]]</f>
        <v>1000010201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1000</v>
      </c>
      <c r="B8829" s="1">
        <f>IF(C8829=0,IF(B8828=Protocol!$V$20,1,B8828+1),B8828)</f>
        <v>1</v>
      </c>
      <c r="C8829" s="1">
        <f>IF(C8828+1=Protocol!$V$21,0,C8828+1)</f>
        <v>3</v>
      </c>
      <c r="D8829" s="1">
        <f t="shared" si="291"/>
        <v>2</v>
      </c>
      <c r="E8829" s="1" t="str">
        <f>INDEX(Protocol[Mark],MATCH(C8829,Protocol[Step],0))</f>
        <v>2c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1000010002</v>
      </c>
      <c r="H8829" s="134">
        <f>Systematic[[#This Row],[SampleVariableLabel]]+100*Systematic[[#This Row],[State]]</f>
        <v>1000010302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1000</v>
      </c>
      <c r="B8830" s="1">
        <f>IF(C8830=0,IF(B8829=Protocol!$V$20,1,B8829+1),B8829)</f>
        <v>1</v>
      </c>
      <c r="C8830" s="1">
        <f>IF(C8829+1=Protocol!$V$21,0,C8829+1)</f>
        <v>4</v>
      </c>
      <c r="D8830" s="1">
        <f t="shared" si="291"/>
        <v>3</v>
      </c>
      <c r="E8830" s="1" t="str">
        <f>INDEX(Protocol[Mark],MATCH(C8830,Protocol[Step],0))</f>
        <v>3P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1000010003</v>
      </c>
      <c r="H8830" s="134">
        <f>Systematic[[#This Row],[SampleVariableLabel]]+100*Systematic[[#This Row],[State]]</f>
        <v>1000010403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1000</v>
      </c>
      <c r="B8831" s="1">
        <f>IF(C8831=0,IF(B8830=Protocol!$V$20,1,B8830+1),B8830)</f>
        <v>1</v>
      </c>
      <c r="C8831" s="1">
        <f>IF(C8830+1=Protocol!$V$21,0,C8830+1)</f>
        <v>5</v>
      </c>
      <c r="D8831" s="1">
        <f t="shared" si="291"/>
        <v>4</v>
      </c>
      <c r="E8831" s="1" t="str">
        <f>INDEX(Protocol[Mark],MATCH(C8831,Protocol[Step],0))</f>
        <v>4S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1000010004</v>
      </c>
      <c r="H8831" s="134">
        <f>Systematic[[#This Row],[SampleVariableLabel]]+100*Systematic[[#This Row],[State]]</f>
        <v>1000010504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1000</v>
      </c>
      <c r="B8832" s="1">
        <f>IF(C8832=0,IF(B8831=Protocol!$V$20,1,B8831+1),B8831)</f>
        <v>1</v>
      </c>
      <c r="C8832" s="1">
        <f>IF(C8831+1=Protocol!$V$21,0,C8831+1)</f>
        <v>6</v>
      </c>
      <c r="D8832" s="1">
        <f t="shared" si="291"/>
        <v>5</v>
      </c>
      <c r="E8832" s="1" t="str">
        <f>INDEX(Protocol[Mark],MATCH(C8832,Protocol[Step],0))</f>
        <v>5U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1000010005</v>
      </c>
      <c r="H8832" s="134">
        <f>Systematic[[#This Row],[SampleVariableLabel]]+100*Systematic[[#This Row],[State]]</f>
        <v>1000010605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1000</v>
      </c>
      <c r="B8833" s="1">
        <f>IF(C8833=0,IF(B8832=Protocol!$V$20,1,B8832+1),B8832)</f>
        <v>1</v>
      </c>
      <c r="C8833" s="1">
        <f>IF(C8832+1=Protocol!$V$21,0,C8832+1)</f>
        <v>7</v>
      </c>
      <c r="D8833" s="1">
        <f t="shared" si="291"/>
        <v>6</v>
      </c>
      <c r="E8833" s="1" t="str">
        <f>INDEX(Protocol[Mark],MATCH(C8833,Protocol[Step],0))</f>
        <v>6Rot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1000010006</v>
      </c>
      <c r="H8833" s="134">
        <f>Systematic[[#This Row],[SampleVariableLabel]]+100*Systematic[[#This Row],[State]]</f>
        <v>1000010706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1001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1pfi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1001010001</v>
      </c>
      <c r="H8834" s="134">
        <f>Systematic[[#This Row],[SampleVariableLabel]]+100*Systematic[[#This Row],[State]]</f>
        <v>1001010001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1001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1OctM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1001010002</v>
      </c>
      <c r="H8835" s="134">
        <f>Systematic[[#This Row],[SampleVariableLabel]]+100*Systematic[[#This Row],[State]]</f>
        <v>1001010102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1001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2D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1001010003</v>
      </c>
      <c r="H8836" s="134">
        <f>Systematic[[#This Row],[SampleVariableLabel]]+100*Systematic[[#This Row],[State]]</f>
        <v>1001010203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1001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2c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1001010004</v>
      </c>
      <c r="H8837" s="134">
        <f>Systematic[[#This Row],[SampleVariableLabel]]+100*Systematic[[#This Row],[State]]</f>
        <v>1001010304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1001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3P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1001010005</v>
      </c>
      <c r="H8838" s="134">
        <f>Systematic[[#This Row],[SampleVariableLabel]]+100*Systematic[[#This Row],[State]]</f>
        <v>1001010405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1001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4S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1001010006</v>
      </c>
      <c r="H8839" s="134">
        <f>Systematic[[#This Row],[SampleVariableLabel]]+100*Systematic[[#This Row],[State]]</f>
        <v>1001010506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1001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5U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1001010001</v>
      </c>
      <c r="H8840" s="134">
        <f>Systematic[[#This Row],[SampleVariableLabel]]+100*Systematic[[#This Row],[State]]</f>
        <v>1001010601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1001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6Rot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1001010002</v>
      </c>
      <c r="H8841" s="134">
        <f>Systematic[[#This Row],[SampleVariableLabel]]+100*Systematic[[#This Row],[State]]</f>
        <v>1001010702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1002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1002010003</v>
      </c>
      <c r="H8842" s="134">
        <f>Systematic[[#This Row],[SampleVariableLabel]]+100*Systematic[[#This Row],[State]]</f>
        <v>1002010003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1002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1OctM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1002010004</v>
      </c>
      <c r="H8843" s="134">
        <f>Systematic[[#This Row],[SampleVariableLabel]]+100*Systematic[[#This Row],[State]]</f>
        <v>1002010104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1002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1002010005</v>
      </c>
      <c r="H8844" s="134">
        <f>Systematic[[#This Row],[SampleVariableLabel]]+100*Systematic[[#This Row],[State]]</f>
        <v>1002010205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1002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1002010006</v>
      </c>
      <c r="H8845" s="134">
        <f>Systematic[[#This Row],[SampleVariableLabel]]+100*Systematic[[#This Row],[State]]</f>
        <v>1002010306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1002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3P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1002010001</v>
      </c>
      <c r="H8846" s="134">
        <f>Systematic[[#This Row],[SampleVariableLabel]]+100*Systematic[[#This Row],[State]]</f>
        <v>1002010401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1002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1002010002</v>
      </c>
      <c r="H8847" s="134">
        <f>Systematic[[#This Row],[SampleVariableLabel]]+100*Systematic[[#This Row],[State]]</f>
        <v>1002010502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1002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5U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1002010003</v>
      </c>
      <c r="H8848" s="134">
        <f>Systematic[[#This Row],[SampleVariableLabel]]+100*Systematic[[#This Row],[State]]</f>
        <v>1002010603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1002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6Rot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1002010004</v>
      </c>
      <c r="H8849" s="134">
        <f>Systematic[[#This Row],[SampleVariableLabel]]+100*Systematic[[#This Row],[State]]</f>
        <v>1002010704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1003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1pfi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1003010005</v>
      </c>
      <c r="H8850" s="134">
        <f>Systematic[[#This Row],[SampleVariableLabel]]+100*Systematic[[#This Row],[State]]</f>
        <v>1003010005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1003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1OctM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1003010006</v>
      </c>
      <c r="H8851" s="134">
        <f>Systematic[[#This Row],[SampleVariableLabel]]+100*Systematic[[#This Row],[State]]</f>
        <v>1003010106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1003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2D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1003010001</v>
      </c>
      <c r="H8852" s="134">
        <f>Systematic[[#This Row],[SampleVariableLabel]]+100*Systematic[[#This Row],[State]]</f>
        <v>1003010201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1003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2c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1003010002</v>
      </c>
      <c r="H8853" s="134">
        <f>Systematic[[#This Row],[SampleVariableLabel]]+100*Systematic[[#This Row],[State]]</f>
        <v>1003010302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1003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3P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1003010003</v>
      </c>
      <c r="H8854" s="134">
        <f>Systematic[[#This Row],[SampleVariableLabel]]+100*Systematic[[#This Row],[State]]</f>
        <v>1003010403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1003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4S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1003010004</v>
      </c>
      <c r="H8855" s="134">
        <f>Systematic[[#This Row],[SampleVariableLabel]]+100*Systematic[[#This Row],[State]]</f>
        <v>1003010504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1003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5U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1003010005</v>
      </c>
      <c r="H8856" s="134">
        <f>Systematic[[#This Row],[SampleVariableLabel]]+100*Systematic[[#This Row],[State]]</f>
        <v>1003010605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1003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6Rot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1003010006</v>
      </c>
      <c r="H8857" s="134">
        <f>Systematic[[#This Row],[SampleVariableLabel]]+100*Systematic[[#This Row],[State]]</f>
        <v>1003010706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1004</v>
      </c>
      <c r="B8858" s="1">
        <f>IF(C8858=0,IF(B8857=Protocol!$V$20,1,B8857+1),B8857)</f>
        <v>1</v>
      </c>
      <c r="C8858" s="1">
        <f>IF(C8857+1=Protocol!$V$21,0,C8857+1)</f>
        <v>0</v>
      </c>
      <c r="D8858" s="1">
        <f t="shared" si="293"/>
        <v>1</v>
      </c>
      <c r="E8858" s="1" t="str">
        <f>INDEX(Protocol[Mark],MATCH(C8858,Protocol[Step],0))</f>
        <v>1pfi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1004010001</v>
      </c>
      <c r="H8858" s="134">
        <f>Systematic[[#This Row],[SampleVariableLabel]]+100*Systematic[[#This Row],[State]]</f>
        <v>1004010001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1004</v>
      </c>
      <c r="B8859" s="1">
        <f>IF(C8859=0,IF(B8858=Protocol!$V$20,1,B8858+1),B8858)</f>
        <v>1</v>
      </c>
      <c r="C8859" s="1">
        <f>IF(C8858+1=Protocol!$V$21,0,C8858+1)</f>
        <v>1</v>
      </c>
      <c r="D8859" s="1">
        <f t="shared" si="293"/>
        <v>2</v>
      </c>
      <c r="E8859" s="1" t="str">
        <f>INDEX(Protocol[Mark],MATCH(C8859,Protocol[Step],0))</f>
        <v>1OctM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1004010002</v>
      </c>
      <c r="H8859" s="134">
        <f>Systematic[[#This Row],[SampleVariableLabel]]+100*Systematic[[#This Row],[State]]</f>
        <v>1004010102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1004</v>
      </c>
      <c r="B8860" s="1">
        <f>IF(C8860=0,IF(B8859=Protocol!$V$20,1,B8859+1),B8859)</f>
        <v>1</v>
      </c>
      <c r="C8860" s="1">
        <f>IF(C8859+1=Protocol!$V$21,0,C8859+1)</f>
        <v>2</v>
      </c>
      <c r="D8860" s="1">
        <f t="shared" si="293"/>
        <v>3</v>
      </c>
      <c r="E8860" s="1" t="str">
        <f>INDEX(Protocol[Mark],MATCH(C8860,Protocol[Step],0))</f>
        <v>2D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1004010003</v>
      </c>
      <c r="H8860" s="134">
        <f>Systematic[[#This Row],[SampleVariableLabel]]+100*Systematic[[#This Row],[State]]</f>
        <v>1004010203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1004</v>
      </c>
      <c r="B8861" s="1">
        <f>IF(C8861=0,IF(B8860=Protocol!$V$20,1,B8860+1),B8860)</f>
        <v>1</v>
      </c>
      <c r="C8861" s="1">
        <f>IF(C8860+1=Protocol!$V$21,0,C8860+1)</f>
        <v>3</v>
      </c>
      <c r="D8861" s="1">
        <f t="shared" si="293"/>
        <v>4</v>
      </c>
      <c r="E8861" s="1" t="str">
        <f>INDEX(Protocol[Mark],MATCH(C8861,Protocol[Step],0))</f>
        <v>2c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1004010004</v>
      </c>
      <c r="H8861" s="134">
        <f>Systematic[[#This Row],[SampleVariableLabel]]+100*Systematic[[#This Row],[State]]</f>
        <v>1004010304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1004</v>
      </c>
      <c r="B8862" s="1">
        <f>IF(C8862=0,IF(B8861=Protocol!$V$20,1,B8861+1),B8861)</f>
        <v>1</v>
      </c>
      <c r="C8862" s="1">
        <f>IF(C8861+1=Protocol!$V$21,0,C8861+1)</f>
        <v>4</v>
      </c>
      <c r="D8862" s="1">
        <f t="shared" si="293"/>
        <v>5</v>
      </c>
      <c r="E8862" s="1" t="str">
        <f>INDEX(Protocol[Mark],MATCH(C8862,Protocol[Step],0))</f>
        <v>3P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1004010005</v>
      </c>
      <c r="H8862" s="134">
        <f>Systematic[[#This Row],[SampleVariableLabel]]+100*Systematic[[#This Row],[State]]</f>
        <v>1004010405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1004</v>
      </c>
      <c r="B8863" s="1">
        <f>IF(C8863=0,IF(B8862=Protocol!$V$20,1,B8862+1),B8862)</f>
        <v>1</v>
      </c>
      <c r="C8863" s="1">
        <f>IF(C8862+1=Protocol!$V$21,0,C8862+1)</f>
        <v>5</v>
      </c>
      <c r="D8863" s="1">
        <f t="shared" si="293"/>
        <v>6</v>
      </c>
      <c r="E8863" s="1" t="str">
        <f>INDEX(Protocol[Mark],MATCH(C8863,Protocol[Step],0))</f>
        <v>4S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1004010006</v>
      </c>
      <c r="H8863" s="134">
        <f>Systematic[[#This Row],[SampleVariableLabel]]+100*Systematic[[#This Row],[State]]</f>
        <v>1004010506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1004</v>
      </c>
      <c r="B8864" s="1">
        <f>IF(C8864=0,IF(B8863=Protocol!$V$20,1,B8863+1),B8863)</f>
        <v>1</v>
      </c>
      <c r="C8864" s="1">
        <f>IF(C8863+1=Protocol!$V$21,0,C8863+1)</f>
        <v>6</v>
      </c>
      <c r="D8864" s="1">
        <f t="shared" si="293"/>
        <v>1</v>
      </c>
      <c r="E8864" s="1" t="str">
        <f>INDEX(Protocol[Mark],MATCH(C8864,Protocol[Step],0))</f>
        <v>5U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1004010001</v>
      </c>
      <c r="H8864" s="134">
        <f>Systematic[[#This Row],[SampleVariableLabel]]+100*Systematic[[#This Row],[State]]</f>
        <v>1004010601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1004</v>
      </c>
      <c r="B8865" s="1">
        <f>IF(C8865=0,IF(B8864=Protocol!$V$20,1,B8864+1),B8864)</f>
        <v>1</v>
      </c>
      <c r="C8865" s="1">
        <f>IF(C8864+1=Protocol!$V$21,0,C8864+1)</f>
        <v>7</v>
      </c>
      <c r="D8865" s="1">
        <f t="shared" si="293"/>
        <v>2</v>
      </c>
      <c r="E8865" s="1" t="str">
        <f>INDEX(Protocol[Mark],MATCH(C8865,Protocol[Step],0))</f>
        <v>6Rot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1004010002</v>
      </c>
      <c r="H8865" s="134">
        <f>Systematic[[#This Row],[SampleVariableLabel]]+100*Systematic[[#This Row],[State]]</f>
        <v>1004010702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1005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1pfi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1005010003</v>
      </c>
      <c r="H8866" s="134">
        <f>Systematic[[#This Row],[SampleVariableLabel]]+100*Systematic[[#This Row],[State]]</f>
        <v>1005010003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1005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1OctM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1005010004</v>
      </c>
      <c r="H8867" s="134">
        <f>Systematic[[#This Row],[SampleVariableLabel]]+100*Systematic[[#This Row],[State]]</f>
        <v>1005010104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1005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2D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1005010005</v>
      </c>
      <c r="H8868" s="134">
        <f>Systematic[[#This Row],[SampleVariableLabel]]+100*Systematic[[#This Row],[State]]</f>
        <v>1005010205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1005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2c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1005010006</v>
      </c>
      <c r="H8869" s="134">
        <f>Systematic[[#This Row],[SampleVariableLabel]]+100*Systematic[[#This Row],[State]]</f>
        <v>1005010306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1005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3P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1005010001</v>
      </c>
      <c r="H8870" s="134">
        <f>Systematic[[#This Row],[SampleVariableLabel]]+100*Systematic[[#This Row],[State]]</f>
        <v>1005010401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1005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4S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1005010002</v>
      </c>
      <c r="H8871" s="134">
        <f>Systematic[[#This Row],[SampleVariableLabel]]+100*Systematic[[#This Row],[State]]</f>
        <v>1005010502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1005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5U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1005010003</v>
      </c>
      <c r="H8872" s="134">
        <f>Systematic[[#This Row],[SampleVariableLabel]]+100*Systematic[[#This Row],[State]]</f>
        <v>1005010603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1005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6Rot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1005010004</v>
      </c>
      <c r="H8873" s="134">
        <f>Systematic[[#This Row],[SampleVariableLabel]]+100*Systematic[[#This Row],[State]]</f>
        <v>1005010704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1006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1pfi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1006010005</v>
      </c>
      <c r="H8874" s="134">
        <f>Systematic[[#This Row],[SampleVariableLabel]]+100*Systematic[[#This Row],[State]]</f>
        <v>1006010005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1006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1OctM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1006010006</v>
      </c>
      <c r="H8875" s="134">
        <f>Systematic[[#This Row],[SampleVariableLabel]]+100*Systematic[[#This Row],[State]]</f>
        <v>1006010106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1006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2D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1006010001</v>
      </c>
      <c r="H8876" s="134">
        <f>Systematic[[#This Row],[SampleVariableLabel]]+100*Systematic[[#This Row],[State]]</f>
        <v>1006010201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1006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2c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1006010002</v>
      </c>
      <c r="H8877" s="134">
        <f>Systematic[[#This Row],[SampleVariableLabel]]+100*Systematic[[#This Row],[State]]</f>
        <v>1006010302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1006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3P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1006010003</v>
      </c>
      <c r="H8878" s="134">
        <f>Systematic[[#This Row],[SampleVariableLabel]]+100*Systematic[[#This Row],[State]]</f>
        <v>1006010403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1006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4S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1006010004</v>
      </c>
      <c r="H8879" s="134">
        <f>Systematic[[#This Row],[SampleVariableLabel]]+100*Systematic[[#This Row],[State]]</f>
        <v>1006010504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1006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5U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1006010005</v>
      </c>
      <c r="H8880" s="134">
        <f>Systematic[[#This Row],[SampleVariableLabel]]+100*Systematic[[#This Row],[State]]</f>
        <v>1006010605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1006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6Rot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1006010006</v>
      </c>
      <c r="H8881" s="134">
        <f>Systematic[[#This Row],[SampleVariableLabel]]+100*Systematic[[#This Row],[State]]</f>
        <v>1006010706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1007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1pfi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1007010001</v>
      </c>
      <c r="H8882" s="134">
        <f>Systematic[[#This Row],[SampleVariableLabel]]+100*Systematic[[#This Row],[State]]</f>
        <v>1007010001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1007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1OctM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1007010002</v>
      </c>
      <c r="H8883" s="134">
        <f>Systematic[[#This Row],[SampleVariableLabel]]+100*Systematic[[#This Row],[State]]</f>
        <v>1007010102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1007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2D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1007010003</v>
      </c>
      <c r="H8884" s="134">
        <f>Systematic[[#This Row],[SampleVariableLabel]]+100*Systematic[[#This Row],[State]]</f>
        <v>1007010203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1007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2c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1007010004</v>
      </c>
      <c r="H8885" s="134">
        <f>Systematic[[#This Row],[SampleVariableLabel]]+100*Systematic[[#This Row],[State]]</f>
        <v>1007010304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1007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3P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1007010005</v>
      </c>
      <c r="H8886" s="134">
        <f>Systematic[[#This Row],[SampleVariableLabel]]+100*Systematic[[#This Row],[State]]</f>
        <v>1007010405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1007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4S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1007010006</v>
      </c>
      <c r="H8887" s="134">
        <f>Systematic[[#This Row],[SampleVariableLabel]]+100*Systematic[[#This Row],[State]]</f>
        <v>1007010506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1007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5U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1007010001</v>
      </c>
      <c r="H8888" s="134">
        <f>Systematic[[#This Row],[SampleVariableLabel]]+100*Systematic[[#This Row],[State]]</f>
        <v>1007010601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1007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6Rot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1007010002</v>
      </c>
      <c r="H8889" s="134">
        <f>Systematic[[#This Row],[SampleVariableLabel]]+100*Systematic[[#This Row],[State]]</f>
        <v>1007010702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1008</v>
      </c>
      <c r="B8890" s="1">
        <f>IF(C8890=0,IF(B8889=Protocol!$V$20,1,B8889+1),B8889)</f>
        <v>1</v>
      </c>
      <c r="C8890" s="1">
        <f>IF(C8889+1=Protocol!$V$21,0,C8889+1)</f>
        <v>0</v>
      </c>
      <c r="D8890" s="1">
        <f t="shared" si="293"/>
        <v>3</v>
      </c>
      <c r="E8890" s="1" t="str">
        <f>INDEX(Protocol[Mark],MATCH(C8890,Protocol[Step],0))</f>
        <v>1pfi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1008010003</v>
      </c>
      <c r="H8890" s="134">
        <f>Systematic[[#This Row],[SampleVariableLabel]]+100*Systematic[[#This Row],[State]]</f>
        <v>1008010003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1008</v>
      </c>
      <c r="B8891" s="1">
        <f>IF(C8891=0,IF(B8890=Protocol!$V$20,1,B8890+1),B8890)</f>
        <v>1</v>
      </c>
      <c r="C8891" s="1">
        <f>IF(C8890+1=Protocol!$V$21,0,C8890+1)</f>
        <v>1</v>
      </c>
      <c r="D8891" s="1">
        <f t="shared" si="293"/>
        <v>4</v>
      </c>
      <c r="E8891" s="1" t="str">
        <f>INDEX(Protocol[Mark],MATCH(C8891,Protocol[Step],0))</f>
        <v>1OctM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1008010004</v>
      </c>
      <c r="H8891" s="134">
        <f>Systematic[[#This Row],[SampleVariableLabel]]+100*Systematic[[#This Row],[State]]</f>
        <v>1008010104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1008</v>
      </c>
      <c r="B8892" s="1">
        <f>IF(C8892=0,IF(B8891=Protocol!$V$20,1,B8891+1),B8891)</f>
        <v>1</v>
      </c>
      <c r="C8892" s="1">
        <f>IF(C8891+1=Protocol!$V$21,0,C8891+1)</f>
        <v>2</v>
      </c>
      <c r="D8892" s="1">
        <f t="shared" si="293"/>
        <v>5</v>
      </c>
      <c r="E8892" s="1" t="str">
        <f>INDEX(Protocol[Mark],MATCH(C8892,Protocol[Step],0))</f>
        <v>2D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1008010005</v>
      </c>
      <c r="H8892" s="134">
        <f>Systematic[[#This Row],[SampleVariableLabel]]+100*Systematic[[#This Row],[State]]</f>
        <v>1008010205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1008</v>
      </c>
      <c r="B8893" s="1">
        <f>IF(C8893=0,IF(B8892=Protocol!$V$20,1,B8892+1),B8892)</f>
        <v>1</v>
      </c>
      <c r="C8893" s="1">
        <f>IF(C8892+1=Protocol!$V$21,0,C8892+1)</f>
        <v>3</v>
      </c>
      <c r="D8893" s="1">
        <f t="shared" si="293"/>
        <v>6</v>
      </c>
      <c r="E8893" s="1" t="str">
        <f>INDEX(Protocol[Mark],MATCH(C8893,Protocol[Step],0))</f>
        <v>2c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1008010006</v>
      </c>
      <c r="H8893" s="134">
        <f>Systematic[[#This Row],[SampleVariableLabel]]+100*Systematic[[#This Row],[State]]</f>
        <v>1008010306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1008</v>
      </c>
      <c r="B8894" s="1">
        <f>IF(C8894=0,IF(B8893=Protocol!$V$20,1,B8893+1),B8893)</f>
        <v>1</v>
      </c>
      <c r="C8894" s="1">
        <f>IF(C8893+1=Protocol!$V$21,0,C8893+1)</f>
        <v>4</v>
      </c>
      <c r="D8894" s="1">
        <f t="shared" si="293"/>
        <v>1</v>
      </c>
      <c r="E8894" s="1" t="str">
        <f>INDEX(Protocol[Mark],MATCH(C8894,Protocol[Step],0))</f>
        <v>3P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1008010001</v>
      </c>
      <c r="H8894" s="134">
        <f>Systematic[[#This Row],[SampleVariableLabel]]+100*Systematic[[#This Row],[State]]</f>
        <v>1008010401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1008</v>
      </c>
      <c r="B8895" s="1">
        <f>IF(C8895=0,IF(B8894=Protocol!$V$20,1,B8894+1),B8894)</f>
        <v>1</v>
      </c>
      <c r="C8895" s="1">
        <f>IF(C8894+1=Protocol!$V$21,0,C8894+1)</f>
        <v>5</v>
      </c>
      <c r="D8895" s="1">
        <f t="shared" si="293"/>
        <v>2</v>
      </c>
      <c r="E8895" s="1" t="str">
        <f>INDEX(Protocol[Mark],MATCH(C8895,Protocol[Step],0))</f>
        <v>4S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1008010002</v>
      </c>
      <c r="H8895" s="134">
        <f>Systematic[[#This Row],[SampleVariableLabel]]+100*Systematic[[#This Row],[State]]</f>
        <v>1008010502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1008</v>
      </c>
      <c r="B8896" s="1">
        <f>IF(C8896=0,IF(B8895=Protocol!$V$20,1,B8895+1),B8895)</f>
        <v>1</v>
      </c>
      <c r="C8896" s="1">
        <f>IF(C8895+1=Protocol!$V$21,0,C8895+1)</f>
        <v>6</v>
      </c>
      <c r="D8896" s="1">
        <f t="shared" si="293"/>
        <v>3</v>
      </c>
      <c r="E8896" s="1" t="str">
        <f>INDEX(Protocol[Mark],MATCH(C8896,Protocol[Step],0))</f>
        <v>5U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1008010003</v>
      </c>
      <c r="H8896" s="134">
        <f>Systematic[[#This Row],[SampleVariableLabel]]+100*Systematic[[#This Row],[State]]</f>
        <v>1008010603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1008</v>
      </c>
      <c r="B8897" s="1">
        <f>IF(C8897=0,IF(B8896=Protocol!$V$20,1,B8896+1),B8896)</f>
        <v>1</v>
      </c>
      <c r="C8897" s="1">
        <f>IF(C8896+1=Protocol!$V$21,0,C8896+1)</f>
        <v>7</v>
      </c>
      <c r="D8897" s="1">
        <f t="shared" si="293"/>
        <v>4</v>
      </c>
      <c r="E8897" s="1" t="str">
        <f>INDEX(Protocol[Mark],MATCH(C8897,Protocol[Step],0))</f>
        <v>6Rot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1008010004</v>
      </c>
      <c r="H8897" s="134">
        <f>Systematic[[#This Row],[SampleVariableLabel]]+100*Systematic[[#This Row],[State]]</f>
        <v>1008010704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1009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1pfi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1009010005</v>
      </c>
      <c r="H8898" s="134">
        <f>Systematic[[#This Row],[SampleVariableLabel]]+100*Systematic[[#This Row],[State]]</f>
        <v>1009010005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1009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1OctM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1009010006</v>
      </c>
      <c r="H8899" s="134">
        <f>Systematic[[#This Row],[SampleVariableLabel]]+100*Systematic[[#This Row],[State]]</f>
        <v>1009010106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1009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2D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1009010001</v>
      </c>
      <c r="H8900" s="134">
        <f>Systematic[[#This Row],[SampleVariableLabel]]+100*Systematic[[#This Row],[State]]</f>
        <v>1009010201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1009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2c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1009010002</v>
      </c>
      <c r="H8901" s="134">
        <f>Systematic[[#This Row],[SampleVariableLabel]]+100*Systematic[[#This Row],[State]]</f>
        <v>1009010302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1009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3P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1009010003</v>
      </c>
      <c r="H8902" s="134">
        <f>Systematic[[#This Row],[SampleVariableLabel]]+100*Systematic[[#This Row],[State]]</f>
        <v>1009010403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1009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4S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1009010004</v>
      </c>
      <c r="H8903" s="134">
        <f>Systematic[[#This Row],[SampleVariableLabel]]+100*Systematic[[#This Row],[State]]</f>
        <v>1009010504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1009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5U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1009010005</v>
      </c>
      <c r="H8904" s="134">
        <f>Systematic[[#This Row],[SampleVariableLabel]]+100*Systematic[[#This Row],[State]]</f>
        <v>1009010605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1009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6Rot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1009010006</v>
      </c>
      <c r="H8905" s="134">
        <f>Systematic[[#This Row],[SampleVariableLabel]]+100*Systematic[[#This Row],[State]]</f>
        <v>1009010706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1010</v>
      </c>
      <c r="B8906" s="1">
        <f>IF(C8906=0,IF(B8905=Protocol!$V$20,1,B8905+1),B8905)</f>
        <v>1</v>
      </c>
      <c r="C8906" s="1">
        <f>IF(C8905+1=Protocol!$V$21,0,C8905+1)</f>
        <v>0</v>
      </c>
      <c r="D8906" s="1">
        <f t="shared" si="295"/>
        <v>1</v>
      </c>
      <c r="E8906" s="1" t="str">
        <f>INDEX(Protocol[Mark],MATCH(C8906,Protocol[Step],0))</f>
        <v>1pfi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1010010001</v>
      </c>
      <c r="H8906" s="134">
        <f>Systematic[[#This Row],[SampleVariableLabel]]+100*Systematic[[#This Row],[State]]</f>
        <v>1010010001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1010</v>
      </c>
      <c r="B8907" s="1">
        <f>IF(C8907=0,IF(B8906=Protocol!$V$20,1,B8906+1),B8906)</f>
        <v>1</v>
      </c>
      <c r="C8907" s="1">
        <f>IF(C8906+1=Protocol!$V$21,0,C8906+1)</f>
        <v>1</v>
      </c>
      <c r="D8907" s="1">
        <f t="shared" si="295"/>
        <v>2</v>
      </c>
      <c r="E8907" s="1" t="str">
        <f>INDEX(Protocol[Mark],MATCH(C8907,Protocol[Step],0))</f>
        <v>1OctM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1010010002</v>
      </c>
      <c r="H8907" s="134">
        <f>Systematic[[#This Row],[SampleVariableLabel]]+100*Systematic[[#This Row],[State]]</f>
        <v>1010010102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1010</v>
      </c>
      <c r="B8908" s="1">
        <f>IF(C8908=0,IF(B8907=Protocol!$V$20,1,B8907+1),B8907)</f>
        <v>1</v>
      </c>
      <c r="C8908" s="1">
        <f>IF(C8907+1=Protocol!$V$21,0,C8907+1)</f>
        <v>2</v>
      </c>
      <c r="D8908" s="1">
        <f t="shared" si="295"/>
        <v>3</v>
      </c>
      <c r="E8908" s="1" t="str">
        <f>INDEX(Protocol[Mark],MATCH(C8908,Protocol[Step],0))</f>
        <v>2D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1010010003</v>
      </c>
      <c r="H8908" s="134">
        <f>Systematic[[#This Row],[SampleVariableLabel]]+100*Systematic[[#This Row],[State]]</f>
        <v>1010010203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1010</v>
      </c>
      <c r="B8909" s="1">
        <f>IF(C8909=0,IF(B8908=Protocol!$V$20,1,B8908+1),B8908)</f>
        <v>1</v>
      </c>
      <c r="C8909" s="1">
        <f>IF(C8908+1=Protocol!$V$21,0,C8908+1)</f>
        <v>3</v>
      </c>
      <c r="D8909" s="1">
        <f t="shared" si="295"/>
        <v>4</v>
      </c>
      <c r="E8909" s="1" t="str">
        <f>INDEX(Protocol[Mark],MATCH(C8909,Protocol[Step],0))</f>
        <v>2c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1010010004</v>
      </c>
      <c r="H8909" s="134">
        <f>Systematic[[#This Row],[SampleVariableLabel]]+100*Systematic[[#This Row],[State]]</f>
        <v>1010010304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1010</v>
      </c>
      <c r="B8910" s="1">
        <f>IF(C8910=0,IF(B8909=Protocol!$V$20,1,B8909+1),B8909)</f>
        <v>1</v>
      </c>
      <c r="C8910" s="1">
        <f>IF(C8909+1=Protocol!$V$21,0,C8909+1)</f>
        <v>4</v>
      </c>
      <c r="D8910" s="1">
        <f t="shared" si="295"/>
        <v>5</v>
      </c>
      <c r="E8910" s="1" t="str">
        <f>INDEX(Protocol[Mark],MATCH(C8910,Protocol[Step],0))</f>
        <v>3P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1010010005</v>
      </c>
      <c r="H8910" s="134">
        <f>Systematic[[#This Row],[SampleVariableLabel]]+100*Systematic[[#This Row],[State]]</f>
        <v>1010010405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1010</v>
      </c>
      <c r="B8911" s="1">
        <f>IF(C8911=0,IF(B8910=Protocol!$V$20,1,B8910+1),B8910)</f>
        <v>1</v>
      </c>
      <c r="C8911" s="1">
        <f>IF(C8910+1=Protocol!$V$21,0,C8910+1)</f>
        <v>5</v>
      </c>
      <c r="D8911" s="1">
        <f t="shared" si="295"/>
        <v>6</v>
      </c>
      <c r="E8911" s="1" t="str">
        <f>INDEX(Protocol[Mark],MATCH(C8911,Protocol[Step],0))</f>
        <v>4S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1010010006</v>
      </c>
      <c r="H8911" s="134">
        <f>Systematic[[#This Row],[SampleVariableLabel]]+100*Systematic[[#This Row],[State]]</f>
        <v>1010010506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1010</v>
      </c>
      <c r="B8912" s="1">
        <f>IF(C8912=0,IF(B8911=Protocol!$V$20,1,B8911+1),B8911)</f>
        <v>1</v>
      </c>
      <c r="C8912" s="1">
        <f>IF(C8911+1=Protocol!$V$21,0,C8911+1)</f>
        <v>6</v>
      </c>
      <c r="D8912" s="1">
        <f t="shared" si="295"/>
        <v>1</v>
      </c>
      <c r="E8912" s="1" t="str">
        <f>INDEX(Protocol[Mark],MATCH(C8912,Protocol[Step],0))</f>
        <v>5U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1010010001</v>
      </c>
      <c r="H8912" s="134">
        <f>Systematic[[#This Row],[SampleVariableLabel]]+100*Systematic[[#This Row],[State]]</f>
        <v>1010010601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1010</v>
      </c>
      <c r="B8913" s="1">
        <f>IF(C8913=0,IF(B8912=Protocol!$V$20,1,B8912+1),B8912)</f>
        <v>1</v>
      </c>
      <c r="C8913" s="1">
        <f>IF(C8912+1=Protocol!$V$21,0,C8912+1)</f>
        <v>7</v>
      </c>
      <c r="D8913" s="1">
        <f t="shared" si="295"/>
        <v>2</v>
      </c>
      <c r="E8913" s="1" t="str">
        <f>INDEX(Protocol[Mark],MATCH(C8913,Protocol[Step],0))</f>
        <v>6Rot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1010010002</v>
      </c>
      <c r="H8913" s="134">
        <f>Systematic[[#This Row],[SampleVariableLabel]]+100*Systematic[[#This Row],[State]]</f>
        <v>1010010702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1011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1pfi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1011010003</v>
      </c>
      <c r="H8914" s="134">
        <f>Systematic[[#This Row],[SampleVariableLabel]]+100*Systematic[[#This Row],[State]]</f>
        <v>1011010003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1011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1OctM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1011010004</v>
      </c>
      <c r="H8915" s="134">
        <f>Systematic[[#This Row],[SampleVariableLabel]]+100*Systematic[[#This Row],[State]]</f>
        <v>1011010104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1011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2D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1011010005</v>
      </c>
      <c r="H8916" s="134">
        <f>Systematic[[#This Row],[SampleVariableLabel]]+100*Systematic[[#This Row],[State]]</f>
        <v>1011010205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1011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2c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1011010006</v>
      </c>
      <c r="H8917" s="134">
        <f>Systematic[[#This Row],[SampleVariableLabel]]+100*Systematic[[#This Row],[State]]</f>
        <v>1011010306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1011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3P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1011010001</v>
      </c>
      <c r="H8918" s="134">
        <f>Systematic[[#This Row],[SampleVariableLabel]]+100*Systematic[[#This Row],[State]]</f>
        <v>1011010401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1011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4S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1011010002</v>
      </c>
      <c r="H8919" s="134">
        <f>Systematic[[#This Row],[SampleVariableLabel]]+100*Systematic[[#This Row],[State]]</f>
        <v>1011010502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1011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5U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1011010003</v>
      </c>
      <c r="H8920" s="134">
        <f>Systematic[[#This Row],[SampleVariableLabel]]+100*Systematic[[#This Row],[State]]</f>
        <v>1011010603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1011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6Rot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1011010004</v>
      </c>
      <c r="H8921" s="134">
        <f>Systematic[[#This Row],[SampleVariableLabel]]+100*Systematic[[#This Row],[State]]</f>
        <v>1011010704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1012</v>
      </c>
      <c r="B8922" s="1">
        <f>IF(C8922=0,IF(B8921=Protocol!$V$20,1,B8921+1),B8921)</f>
        <v>1</v>
      </c>
      <c r="C8922" s="1">
        <f>IF(C8921+1=Protocol!$V$21,0,C8921+1)</f>
        <v>0</v>
      </c>
      <c r="D8922" s="1">
        <f t="shared" si="295"/>
        <v>5</v>
      </c>
      <c r="E8922" s="1" t="str">
        <f>INDEX(Protocol[Mark],MATCH(C8922,Protocol[Step],0))</f>
        <v>1pfi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1012010005</v>
      </c>
      <c r="H8922" s="134">
        <f>Systematic[[#This Row],[SampleVariableLabel]]+100*Systematic[[#This Row],[State]]</f>
        <v>1012010005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1012</v>
      </c>
      <c r="B8923" s="1">
        <f>IF(C8923=0,IF(B8922=Protocol!$V$20,1,B8922+1),B8922)</f>
        <v>1</v>
      </c>
      <c r="C8923" s="1">
        <f>IF(C8922+1=Protocol!$V$21,0,C8922+1)</f>
        <v>1</v>
      </c>
      <c r="D8923" s="1">
        <f t="shared" si="295"/>
        <v>6</v>
      </c>
      <c r="E8923" s="1" t="str">
        <f>INDEX(Protocol[Mark],MATCH(C8923,Protocol[Step],0))</f>
        <v>1OctM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1012010006</v>
      </c>
      <c r="H8923" s="134">
        <f>Systematic[[#This Row],[SampleVariableLabel]]+100*Systematic[[#This Row],[State]]</f>
        <v>1012010106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1012</v>
      </c>
      <c r="B8924" s="1">
        <f>IF(C8924=0,IF(B8923=Protocol!$V$20,1,B8923+1),B8923)</f>
        <v>1</v>
      </c>
      <c r="C8924" s="1">
        <f>IF(C8923+1=Protocol!$V$21,0,C8923+1)</f>
        <v>2</v>
      </c>
      <c r="D8924" s="1">
        <f t="shared" si="295"/>
        <v>1</v>
      </c>
      <c r="E8924" s="1" t="str">
        <f>INDEX(Protocol[Mark],MATCH(C8924,Protocol[Step],0))</f>
        <v>2D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1012010001</v>
      </c>
      <c r="H8924" s="134">
        <f>Systematic[[#This Row],[SampleVariableLabel]]+100*Systematic[[#This Row],[State]]</f>
        <v>1012010201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1012</v>
      </c>
      <c r="B8925" s="1">
        <f>IF(C8925=0,IF(B8924=Protocol!$V$20,1,B8924+1),B8924)</f>
        <v>1</v>
      </c>
      <c r="C8925" s="1">
        <f>IF(C8924+1=Protocol!$V$21,0,C8924+1)</f>
        <v>3</v>
      </c>
      <c r="D8925" s="1">
        <f t="shared" si="295"/>
        <v>2</v>
      </c>
      <c r="E8925" s="1" t="str">
        <f>INDEX(Protocol[Mark],MATCH(C8925,Protocol[Step],0))</f>
        <v>2c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1012010002</v>
      </c>
      <c r="H8925" s="134">
        <f>Systematic[[#This Row],[SampleVariableLabel]]+100*Systematic[[#This Row],[State]]</f>
        <v>1012010302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1012</v>
      </c>
      <c r="B8926" s="1">
        <f>IF(C8926=0,IF(B8925=Protocol!$V$20,1,B8925+1),B8925)</f>
        <v>1</v>
      </c>
      <c r="C8926" s="1">
        <f>IF(C8925+1=Protocol!$V$21,0,C8925+1)</f>
        <v>4</v>
      </c>
      <c r="D8926" s="1">
        <f t="shared" si="295"/>
        <v>3</v>
      </c>
      <c r="E8926" s="1" t="str">
        <f>INDEX(Protocol[Mark],MATCH(C8926,Protocol[Step],0))</f>
        <v>3P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1012010003</v>
      </c>
      <c r="H8926" s="134">
        <f>Systematic[[#This Row],[SampleVariableLabel]]+100*Systematic[[#This Row],[State]]</f>
        <v>1012010403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1012</v>
      </c>
      <c r="B8927" s="1">
        <f>IF(C8927=0,IF(B8926=Protocol!$V$20,1,B8926+1),B8926)</f>
        <v>1</v>
      </c>
      <c r="C8927" s="1">
        <f>IF(C8926+1=Protocol!$V$21,0,C8926+1)</f>
        <v>5</v>
      </c>
      <c r="D8927" s="1">
        <f t="shared" si="295"/>
        <v>4</v>
      </c>
      <c r="E8927" s="1" t="str">
        <f>INDEX(Protocol[Mark],MATCH(C8927,Protocol[Step],0))</f>
        <v>4S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1012010004</v>
      </c>
      <c r="H8927" s="134">
        <f>Systematic[[#This Row],[SampleVariableLabel]]+100*Systematic[[#This Row],[State]]</f>
        <v>1012010504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1012</v>
      </c>
      <c r="B8928" s="1">
        <f>IF(C8928=0,IF(B8927=Protocol!$V$20,1,B8927+1),B8927)</f>
        <v>1</v>
      </c>
      <c r="C8928" s="1">
        <f>IF(C8927+1=Protocol!$V$21,0,C8927+1)</f>
        <v>6</v>
      </c>
      <c r="D8928" s="1">
        <f t="shared" si="295"/>
        <v>5</v>
      </c>
      <c r="E8928" s="1" t="str">
        <f>INDEX(Protocol[Mark],MATCH(C8928,Protocol[Step],0))</f>
        <v>5U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1012010005</v>
      </c>
      <c r="H8928" s="134">
        <f>Systematic[[#This Row],[SampleVariableLabel]]+100*Systematic[[#This Row],[State]]</f>
        <v>1012010605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1012</v>
      </c>
      <c r="B8929" s="1">
        <f>IF(C8929=0,IF(B8928=Protocol!$V$20,1,B8928+1),B8928)</f>
        <v>1</v>
      </c>
      <c r="C8929" s="1">
        <f>IF(C8928+1=Protocol!$V$21,0,C8928+1)</f>
        <v>7</v>
      </c>
      <c r="D8929" s="1">
        <f t="shared" si="295"/>
        <v>6</v>
      </c>
      <c r="E8929" s="1" t="str">
        <f>INDEX(Protocol[Mark],MATCH(C8929,Protocol[Step],0))</f>
        <v>6Rot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1012010006</v>
      </c>
      <c r="H8929" s="134">
        <f>Systematic[[#This Row],[SampleVariableLabel]]+100*Systematic[[#This Row],[State]]</f>
        <v>1012010706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1013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1pfi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1013010001</v>
      </c>
      <c r="H8930" s="134">
        <f>Systematic[[#This Row],[SampleVariableLabel]]+100*Systematic[[#This Row],[State]]</f>
        <v>1013010001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1013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1OctM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1013010002</v>
      </c>
      <c r="H8931" s="134">
        <f>Systematic[[#This Row],[SampleVariableLabel]]+100*Systematic[[#This Row],[State]]</f>
        <v>1013010102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1013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2D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1013010003</v>
      </c>
      <c r="H8932" s="134">
        <f>Systematic[[#This Row],[SampleVariableLabel]]+100*Systematic[[#This Row],[State]]</f>
        <v>1013010203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1013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2c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1013010004</v>
      </c>
      <c r="H8933" s="134">
        <f>Systematic[[#This Row],[SampleVariableLabel]]+100*Systematic[[#This Row],[State]]</f>
        <v>1013010304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1013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3P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1013010005</v>
      </c>
      <c r="H8934" s="134">
        <f>Systematic[[#This Row],[SampleVariableLabel]]+100*Systematic[[#This Row],[State]]</f>
        <v>1013010405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1013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4S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1013010006</v>
      </c>
      <c r="H8935" s="134">
        <f>Systematic[[#This Row],[SampleVariableLabel]]+100*Systematic[[#This Row],[State]]</f>
        <v>1013010506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1013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5U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1013010001</v>
      </c>
      <c r="H8936" s="134">
        <f>Systematic[[#This Row],[SampleVariableLabel]]+100*Systematic[[#This Row],[State]]</f>
        <v>1013010601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1013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6Rot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1013010002</v>
      </c>
      <c r="H8937" s="134">
        <f>Systematic[[#This Row],[SampleVariableLabel]]+100*Systematic[[#This Row],[State]]</f>
        <v>1013010702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1014</v>
      </c>
      <c r="B8938" s="1">
        <f>IF(C8938=0,IF(B8937=Protocol!$V$20,1,B8937+1),B8937)</f>
        <v>1</v>
      </c>
      <c r="C8938" s="1">
        <f>IF(C8937+1=Protocol!$V$21,0,C8937+1)</f>
        <v>0</v>
      </c>
      <c r="D8938" s="1">
        <f t="shared" si="295"/>
        <v>3</v>
      </c>
      <c r="E8938" s="1" t="str">
        <f>INDEX(Protocol[Mark],MATCH(C8938,Protocol[Step],0))</f>
        <v>1pfi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1014010003</v>
      </c>
      <c r="H8938" s="134">
        <f>Systematic[[#This Row],[SampleVariableLabel]]+100*Systematic[[#This Row],[State]]</f>
        <v>1014010003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1014</v>
      </c>
      <c r="B8939" s="1">
        <f>IF(C8939=0,IF(B8938=Protocol!$V$20,1,B8938+1),B8938)</f>
        <v>1</v>
      </c>
      <c r="C8939" s="1">
        <f>IF(C8938+1=Protocol!$V$21,0,C8938+1)</f>
        <v>1</v>
      </c>
      <c r="D8939" s="1">
        <f t="shared" si="295"/>
        <v>4</v>
      </c>
      <c r="E8939" s="1" t="str">
        <f>INDEX(Protocol[Mark],MATCH(C8939,Protocol[Step],0))</f>
        <v>1OctM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1014010004</v>
      </c>
      <c r="H8939" s="134">
        <f>Systematic[[#This Row],[SampleVariableLabel]]+100*Systematic[[#This Row],[State]]</f>
        <v>1014010104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1014</v>
      </c>
      <c r="B8940" s="1">
        <f>IF(C8940=0,IF(B8939=Protocol!$V$20,1,B8939+1),B8939)</f>
        <v>1</v>
      </c>
      <c r="C8940" s="1">
        <f>IF(C8939+1=Protocol!$V$21,0,C8939+1)</f>
        <v>2</v>
      </c>
      <c r="D8940" s="1">
        <f t="shared" si="295"/>
        <v>5</v>
      </c>
      <c r="E8940" s="1" t="str">
        <f>INDEX(Protocol[Mark],MATCH(C8940,Protocol[Step],0))</f>
        <v>2D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1014010005</v>
      </c>
      <c r="H8940" s="134">
        <f>Systematic[[#This Row],[SampleVariableLabel]]+100*Systematic[[#This Row],[State]]</f>
        <v>1014010205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1014</v>
      </c>
      <c r="B8941" s="1">
        <f>IF(C8941=0,IF(B8940=Protocol!$V$20,1,B8940+1),B8940)</f>
        <v>1</v>
      </c>
      <c r="C8941" s="1">
        <f>IF(C8940+1=Protocol!$V$21,0,C8940+1)</f>
        <v>3</v>
      </c>
      <c r="D8941" s="1">
        <f t="shared" si="295"/>
        <v>6</v>
      </c>
      <c r="E8941" s="1" t="str">
        <f>INDEX(Protocol[Mark],MATCH(C8941,Protocol[Step],0))</f>
        <v>2c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1014010006</v>
      </c>
      <c r="H8941" s="134">
        <f>Systematic[[#This Row],[SampleVariableLabel]]+100*Systematic[[#This Row],[State]]</f>
        <v>1014010306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1014</v>
      </c>
      <c r="B8942" s="1">
        <f>IF(C8942=0,IF(B8941=Protocol!$V$20,1,B8941+1),B8941)</f>
        <v>1</v>
      </c>
      <c r="C8942" s="1">
        <f>IF(C8941+1=Protocol!$V$21,0,C8941+1)</f>
        <v>4</v>
      </c>
      <c r="D8942" s="1">
        <f t="shared" si="295"/>
        <v>1</v>
      </c>
      <c r="E8942" s="1" t="str">
        <f>INDEX(Protocol[Mark],MATCH(C8942,Protocol[Step],0))</f>
        <v>3P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1014010001</v>
      </c>
      <c r="H8942" s="134">
        <f>Systematic[[#This Row],[SampleVariableLabel]]+100*Systematic[[#This Row],[State]]</f>
        <v>1014010401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1014</v>
      </c>
      <c r="B8943" s="1">
        <f>IF(C8943=0,IF(B8942=Protocol!$V$20,1,B8942+1),B8942)</f>
        <v>1</v>
      </c>
      <c r="C8943" s="1">
        <f>IF(C8942+1=Protocol!$V$21,0,C8942+1)</f>
        <v>5</v>
      </c>
      <c r="D8943" s="1">
        <f t="shared" si="295"/>
        <v>2</v>
      </c>
      <c r="E8943" s="1" t="str">
        <f>INDEX(Protocol[Mark],MATCH(C8943,Protocol[Step],0))</f>
        <v>4S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1014010002</v>
      </c>
      <c r="H8943" s="134">
        <f>Systematic[[#This Row],[SampleVariableLabel]]+100*Systematic[[#This Row],[State]]</f>
        <v>1014010502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1014</v>
      </c>
      <c r="B8944" s="1">
        <f>IF(C8944=0,IF(B8943=Protocol!$V$20,1,B8943+1),B8943)</f>
        <v>1</v>
      </c>
      <c r="C8944" s="1">
        <f>IF(C8943+1=Protocol!$V$21,0,C8943+1)</f>
        <v>6</v>
      </c>
      <c r="D8944" s="1">
        <f t="shared" si="295"/>
        <v>3</v>
      </c>
      <c r="E8944" s="1" t="str">
        <f>INDEX(Protocol[Mark],MATCH(C8944,Protocol[Step],0))</f>
        <v>5U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1014010003</v>
      </c>
      <c r="H8944" s="134">
        <f>Systematic[[#This Row],[SampleVariableLabel]]+100*Systematic[[#This Row],[State]]</f>
        <v>1014010603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1014</v>
      </c>
      <c r="B8945" s="1">
        <f>IF(C8945=0,IF(B8944=Protocol!$V$20,1,B8944+1),B8944)</f>
        <v>1</v>
      </c>
      <c r="C8945" s="1">
        <f>IF(C8944+1=Protocol!$V$21,0,C8944+1)</f>
        <v>7</v>
      </c>
      <c r="D8945" s="1">
        <f t="shared" si="295"/>
        <v>4</v>
      </c>
      <c r="E8945" s="1" t="str">
        <f>INDEX(Protocol[Mark],MATCH(C8945,Protocol[Step],0))</f>
        <v>6Rot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1014010004</v>
      </c>
      <c r="H8945" s="134">
        <f>Systematic[[#This Row],[SampleVariableLabel]]+100*Systematic[[#This Row],[State]]</f>
        <v>1014010704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1015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1pfi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1015010005</v>
      </c>
      <c r="H8946" s="134">
        <f>Systematic[[#This Row],[SampleVariableLabel]]+100*Systematic[[#This Row],[State]]</f>
        <v>1015010005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1015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1OctM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1015010006</v>
      </c>
      <c r="H8947" s="134">
        <f>Systematic[[#This Row],[SampleVariableLabel]]+100*Systematic[[#This Row],[State]]</f>
        <v>1015010106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1015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1015010001</v>
      </c>
      <c r="H8948" s="134">
        <f>Systematic[[#This Row],[SampleVariableLabel]]+100*Systematic[[#This Row],[State]]</f>
        <v>1015010201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1015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1015010002</v>
      </c>
      <c r="H8949" s="134">
        <f>Systematic[[#This Row],[SampleVariableLabel]]+100*Systematic[[#This Row],[State]]</f>
        <v>1015010302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1015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1015010003</v>
      </c>
      <c r="H8950" s="134">
        <f>Systematic[[#This Row],[SampleVariableLabel]]+100*Systematic[[#This Row],[State]]</f>
        <v>1015010403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1015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4S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1015010004</v>
      </c>
      <c r="H8951" s="134">
        <f>Systematic[[#This Row],[SampleVariableLabel]]+100*Systematic[[#This Row],[State]]</f>
        <v>1015010504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1015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5U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1015010005</v>
      </c>
      <c r="H8952" s="134">
        <f>Systematic[[#This Row],[SampleVariableLabel]]+100*Systematic[[#This Row],[State]]</f>
        <v>1015010605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1015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6Rot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1015010006</v>
      </c>
      <c r="H8953" s="134">
        <f>Systematic[[#This Row],[SampleVariableLabel]]+100*Systematic[[#This Row],[State]]</f>
        <v>1015010706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1016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1pfi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1016010001</v>
      </c>
      <c r="H8954" s="134">
        <f>Systematic[[#This Row],[SampleVariableLabel]]+100*Systematic[[#This Row],[State]]</f>
        <v>1016010001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1016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1OctM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1016010002</v>
      </c>
      <c r="H8955" s="134">
        <f>Systematic[[#This Row],[SampleVariableLabel]]+100*Systematic[[#This Row],[State]]</f>
        <v>1016010102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1016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2D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1016010003</v>
      </c>
      <c r="H8956" s="134">
        <f>Systematic[[#This Row],[SampleVariableLabel]]+100*Systematic[[#This Row],[State]]</f>
        <v>1016010203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1016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2c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1016010004</v>
      </c>
      <c r="H8957" s="134">
        <f>Systematic[[#This Row],[SampleVariableLabel]]+100*Systematic[[#This Row],[State]]</f>
        <v>1016010304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1016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3P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1016010005</v>
      </c>
      <c r="H8958" s="134">
        <f>Systematic[[#This Row],[SampleVariableLabel]]+100*Systematic[[#This Row],[State]]</f>
        <v>1016010405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1016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4S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1016010006</v>
      </c>
      <c r="H8959" s="134">
        <f>Systematic[[#This Row],[SampleVariableLabel]]+100*Systematic[[#This Row],[State]]</f>
        <v>1016010506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1016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5U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1016010001</v>
      </c>
      <c r="H8960" s="134">
        <f>Systematic[[#This Row],[SampleVariableLabel]]+100*Systematic[[#This Row],[State]]</f>
        <v>1016010601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1016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6Rot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1016010002</v>
      </c>
      <c r="H8961" s="134">
        <f>Systematic[[#This Row],[SampleVariableLabel]]+100*Systematic[[#This Row],[State]]</f>
        <v>1016010702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1017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1pfi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1017010003</v>
      </c>
      <c r="H8962" s="134">
        <f>Systematic[[#This Row],[SampleVariableLabel]]+100*Systematic[[#This Row],[State]]</f>
        <v>1017010003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1017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1OctM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1017010004</v>
      </c>
      <c r="H8963" s="134">
        <f>Systematic[[#This Row],[SampleVariableLabel]]+100*Systematic[[#This Row],[State]]</f>
        <v>1017010104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1017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2D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1017010005</v>
      </c>
      <c r="H8964" s="134">
        <f>Systematic[[#This Row],[SampleVariableLabel]]+100*Systematic[[#This Row],[State]]</f>
        <v>1017010205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1017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2c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1017010006</v>
      </c>
      <c r="H8965" s="134">
        <f>Systematic[[#This Row],[SampleVariableLabel]]+100*Systematic[[#This Row],[State]]</f>
        <v>1017010306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1017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3P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1017010001</v>
      </c>
      <c r="H8966" s="134">
        <f>Systematic[[#This Row],[SampleVariableLabel]]+100*Systematic[[#This Row],[State]]</f>
        <v>1017010401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1017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4S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1017010002</v>
      </c>
      <c r="H8967" s="134">
        <f>Systematic[[#This Row],[SampleVariableLabel]]+100*Systematic[[#This Row],[State]]</f>
        <v>1017010502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1017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5U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1017010003</v>
      </c>
      <c r="H8968" s="134">
        <f>Systematic[[#This Row],[SampleVariableLabel]]+100*Systematic[[#This Row],[State]]</f>
        <v>1017010603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1017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6Rot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1017010004</v>
      </c>
      <c r="H8969" s="134">
        <f>Systematic[[#This Row],[SampleVariableLabel]]+100*Systematic[[#This Row],[State]]</f>
        <v>1017010704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1018</v>
      </c>
      <c r="B8970" s="1">
        <f>IF(C8970=0,IF(B8969=Protocol!$V$20,1,B8969+1),B8969)</f>
        <v>1</v>
      </c>
      <c r="C8970" s="1">
        <f>IF(C8969+1=Protocol!$V$21,0,C8969+1)</f>
        <v>0</v>
      </c>
      <c r="D8970" s="1">
        <f t="shared" si="297"/>
        <v>5</v>
      </c>
      <c r="E8970" s="1" t="str">
        <f>INDEX(Protocol[Mark],MATCH(C8970,Protocol[Step],0))</f>
        <v>1pfi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1018010005</v>
      </c>
      <c r="H8970" s="134">
        <f>Systematic[[#This Row],[SampleVariableLabel]]+100*Systematic[[#This Row],[State]]</f>
        <v>1018010005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1018</v>
      </c>
      <c r="B8971" s="1">
        <f>IF(C8971=0,IF(B8970=Protocol!$V$20,1,B8970+1),B8970)</f>
        <v>1</v>
      </c>
      <c r="C8971" s="1">
        <f>IF(C8970+1=Protocol!$V$21,0,C8970+1)</f>
        <v>1</v>
      </c>
      <c r="D8971" s="1">
        <f t="shared" si="297"/>
        <v>6</v>
      </c>
      <c r="E8971" s="1" t="str">
        <f>INDEX(Protocol[Mark],MATCH(C8971,Protocol[Step],0))</f>
        <v>1OctM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1018010006</v>
      </c>
      <c r="H8971" s="134">
        <f>Systematic[[#This Row],[SampleVariableLabel]]+100*Systematic[[#This Row],[State]]</f>
        <v>1018010106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1018</v>
      </c>
      <c r="B8972" s="1">
        <f>IF(C8972=0,IF(B8971=Protocol!$V$20,1,B8971+1),B8971)</f>
        <v>1</v>
      </c>
      <c r="C8972" s="1">
        <f>IF(C8971+1=Protocol!$V$21,0,C8971+1)</f>
        <v>2</v>
      </c>
      <c r="D8972" s="1">
        <f t="shared" si="297"/>
        <v>1</v>
      </c>
      <c r="E8972" s="1" t="str">
        <f>INDEX(Protocol[Mark],MATCH(C8972,Protocol[Step],0))</f>
        <v>2D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1018010001</v>
      </c>
      <c r="H8972" s="134">
        <f>Systematic[[#This Row],[SampleVariableLabel]]+100*Systematic[[#This Row],[State]]</f>
        <v>1018010201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1018</v>
      </c>
      <c r="B8973" s="1">
        <f>IF(C8973=0,IF(B8972=Protocol!$V$20,1,B8972+1),B8972)</f>
        <v>1</v>
      </c>
      <c r="C8973" s="1">
        <f>IF(C8972+1=Protocol!$V$21,0,C8972+1)</f>
        <v>3</v>
      </c>
      <c r="D8973" s="1">
        <f t="shared" si="297"/>
        <v>2</v>
      </c>
      <c r="E8973" s="1" t="str">
        <f>INDEX(Protocol[Mark],MATCH(C8973,Protocol[Step],0))</f>
        <v>2c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1018010002</v>
      </c>
      <c r="H8973" s="134">
        <f>Systematic[[#This Row],[SampleVariableLabel]]+100*Systematic[[#This Row],[State]]</f>
        <v>1018010302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1018</v>
      </c>
      <c r="B8974" s="1">
        <f>IF(C8974=0,IF(B8973=Protocol!$V$20,1,B8973+1),B8973)</f>
        <v>1</v>
      </c>
      <c r="C8974" s="1">
        <f>IF(C8973+1=Protocol!$V$21,0,C8973+1)</f>
        <v>4</v>
      </c>
      <c r="D8974" s="1">
        <f t="shared" si="297"/>
        <v>3</v>
      </c>
      <c r="E8974" s="1" t="str">
        <f>INDEX(Protocol[Mark],MATCH(C8974,Protocol[Step],0))</f>
        <v>3P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1018010003</v>
      </c>
      <c r="H8974" s="134">
        <f>Systematic[[#This Row],[SampleVariableLabel]]+100*Systematic[[#This Row],[State]]</f>
        <v>1018010403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1018</v>
      </c>
      <c r="B8975" s="1">
        <f>IF(C8975=0,IF(B8974=Protocol!$V$20,1,B8974+1),B8974)</f>
        <v>1</v>
      </c>
      <c r="C8975" s="1">
        <f>IF(C8974+1=Protocol!$V$21,0,C8974+1)</f>
        <v>5</v>
      </c>
      <c r="D8975" s="1">
        <f t="shared" si="297"/>
        <v>4</v>
      </c>
      <c r="E8975" s="1" t="str">
        <f>INDEX(Protocol[Mark],MATCH(C8975,Protocol[Step],0))</f>
        <v>4S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1018010004</v>
      </c>
      <c r="H8975" s="134">
        <f>Systematic[[#This Row],[SampleVariableLabel]]+100*Systematic[[#This Row],[State]]</f>
        <v>1018010504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1018</v>
      </c>
      <c r="B8976" s="1">
        <f>IF(C8976=0,IF(B8975=Protocol!$V$20,1,B8975+1),B8975)</f>
        <v>1</v>
      </c>
      <c r="C8976" s="1">
        <f>IF(C8975+1=Protocol!$V$21,0,C8975+1)</f>
        <v>6</v>
      </c>
      <c r="D8976" s="1">
        <f t="shared" si="297"/>
        <v>5</v>
      </c>
      <c r="E8976" s="1" t="str">
        <f>INDEX(Protocol[Mark],MATCH(C8976,Protocol[Step],0))</f>
        <v>5U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1018010005</v>
      </c>
      <c r="H8976" s="134">
        <f>Systematic[[#This Row],[SampleVariableLabel]]+100*Systematic[[#This Row],[State]]</f>
        <v>1018010605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1018</v>
      </c>
      <c r="B8977" s="1">
        <f>IF(C8977=0,IF(B8976=Protocol!$V$20,1,B8976+1),B8976)</f>
        <v>1</v>
      </c>
      <c r="C8977" s="1">
        <f>IF(C8976+1=Protocol!$V$21,0,C8976+1)</f>
        <v>7</v>
      </c>
      <c r="D8977" s="1">
        <f t="shared" si="297"/>
        <v>6</v>
      </c>
      <c r="E8977" s="1" t="str">
        <f>INDEX(Protocol[Mark],MATCH(C8977,Protocol[Step],0))</f>
        <v>6Rot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1018010006</v>
      </c>
      <c r="H8977" s="134">
        <f>Systematic[[#This Row],[SampleVariableLabel]]+100*Systematic[[#This Row],[State]]</f>
        <v>1018010706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1019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1pfi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1019010001</v>
      </c>
      <c r="H8978" s="134">
        <f>Systematic[[#This Row],[SampleVariableLabel]]+100*Systematic[[#This Row],[State]]</f>
        <v>1019010001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1019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1OctM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1019010002</v>
      </c>
      <c r="H8979" s="134">
        <f>Systematic[[#This Row],[SampleVariableLabel]]+100*Systematic[[#This Row],[State]]</f>
        <v>1019010102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1019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2D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1019010003</v>
      </c>
      <c r="H8980" s="134">
        <f>Systematic[[#This Row],[SampleVariableLabel]]+100*Systematic[[#This Row],[State]]</f>
        <v>1019010203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1019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2c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1019010004</v>
      </c>
      <c r="H8981" s="134">
        <f>Systematic[[#This Row],[SampleVariableLabel]]+100*Systematic[[#This Row],[State]]</f>
        <v>1019010304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1019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3P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1019010005</v>
      </c>
      <c r="H8982" s="134">
        <f>Systematic[[#This Row],[SampleVariableLabel]]+100*Systematic[[#This Row],[State]]</f>
        <v>1019010405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1019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4S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1019010006</v>
      </c>
      <c r="H8983" s="134">
        <f>Systematic[[#This Row],[SampleVariableLabel]]+100*Systematic[[#This Row],[State]]</f>
        <v>1019010506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1019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5U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1019010001</v>
      </c>
      <c r="H8984" s="134">
        <f>Systematic[[#This Row],[SampleVariableLabel]]+100*Systematic[[#This Row],[State]]</f>
        <v>1019010601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1019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6Rot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1019010002</v>
      </c>
      <c r="H8985" s="134">
        <f>Systematic[[#This Row],[SampleVariableLabel]]+100*Systematic[[#This Row],[State]]</f>
        <v>1019010702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1020</v>
      </c>
      <c r="B8986" s="1">
        <f>IF(C8986=0,IF(B8985=Protocol!$V$20,1,B8985+1),B8985)</f>
        <v>1</v>
      </c>
      <c r="C8986" s="1">
        <f>IF(C8985+1=Protocol!$V$21,0,C8985+1)</f>
        <v>0</v>
      </c>
      <c r="D8986" s="1">
        <f t="shared" si="297"/>
        <v>3</v>
      </c>
      <c r="E8986" s="1" t="str">
        <f>INDEX(Protocol[Mark],MATCH(C8986,Protocol[Step],0))</f>
        <v>1pfi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1020010003</v>
      </c>
      <c r="H8986" s="134">
        <f>Systematic[[#This Row],[SampleVariableLabel]]+100*Systematic[[#This Row],[State]]</f>
        <v>1020010003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1020</v>
      </c>
      <c r="B8987" s="1">
        <f>IF(C8987=0,IF(B8986=Protocol!$V$20,1,B8986+1),B8986)</f>
        <v>1</v>
      </c>
      <c r="C8987" s="1">
        <f>IF(C8986+1=Protocol!$V$21,0,C8986+1)</f>
        <v>1</v>
      </c>
      <c r="D8987" s="1">
        <f t="shared" si="297"/>
        <v>4</v>
      </c>
      <c r="E8987" s="1" t="str">
        <f>INDEX(Protocol[Mark],MATCH(C8987,Protocol[Step],0))</f>
        <v>1OctM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1020010004</v>
      </c>
      <c r="H8987" s="134">
        <f>Systematic[[#This Row],[SampleVariableLabel]]+100*Systematic[[#This Row],[State]]</f>
        <v>1020010104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1020</v>
      </c>
      <c r="B8988" s="1">
        <f>IF(C8988=0,IF(B8987=Protocol!$V$20,1,B8987+1),B8987)</f>
        <v>1</v>
      </c>
      <c r="C8988" s="1">
        <f>IF(C8987+1=Protocol!$V$21,0,C8987+1)</f>
        <v>2</v>
      </c>
      <c r="D8988" s="1">
        <f t="shared" si="297"/>
        <v>5</v>
      </c>
      <c r="E8988" s="1" t="str">
        <f>INDEX(Protocol[Mark],MATCH(C8988,Protocol[Step],0))</f>
        <v>2D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1020010005</v>
      </c>
      <c r="H8988" s="134">
        <f>Systematic[[#This Row],[SampleVariableLabel]]+100*Systematic[[#This Row],[State]]</f>
        <v>1020010205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1020</v>
      </c>
      <c r="B8989" s="1">
        <f>IF(C8989=0,IF(B8988=Protocol!$V$20,1,B8988+1),B8988)</f>
        <v>1</v>
      </c>
      <c r="C8989" s="1">
        <f>IF(C8988+1=Protocol!$V$21,0,C8988+1)</f>
        <v>3</v>
      </c>
      <c r="D8989" s="1">
        <f t="shared" si="297"/>
        <v>6</v>
      </c>
      <c r="E8989" s="1" t="str">
        <f>INDEX(Protocol[Mark],MATCH(C8989,Protocol[Step],0))</f>
        <v>2c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1020010006</v>
      </c>
      <c r="H8989" s="134">
        <f>Systematic[[#This Row],[SampleVariableLabel]]+100*Systematic[[#This Row],[State]]</f>
        <v>1020010306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1020</v>
      </c>
      <c r="B8990" s="1">
        <f>IF(C8990=0,IF(B8989=Protocol!$V$20,1,B8989+1),B8989)</f>
        <v>1</v>
      </c>
      <c r="C8990" s="1">
        <f>IF(C8989+1=Protocol!$V$21,0,C8989+1)</f>
        <v>4</v>
      </c>
      <c r="D8990" s="1">
        <f t="shared" si="297"/>
        <v>1</v>
      </c>
      <c r="E8990" s="1" t="str">
        <f>INDEX(Protocol[Mark],MATCH(C8990,Protocol[Step],0))</f>
        <v>3P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1020010001</v>
      </c>
      <c r="H8990" s="134">
        <f>Systematic[[#This Row],[SampleVariableLabel]]+100*Systematic[[#This Row],[State]]</f>
        <v>1020010401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1020</v>
      </c>
      <c r="B8991" s="1">
        <f>IF(C8991=0,IF(B8990=Protocol!$V$20,1,B8990+1),B8990)</f>
        <v>1</v>
      </c>
      <c r="C8991" s="1">
        <f>IF(C8990+1=Protocol!$V$21,0,C8990+1)</f>
        <v>5</v>
      </c>
      <c r="D8991" s="1">
        <f t="shared" si="297"/>
        <v>2</v>
      </c>
      <c r="E8991" s="1" t="str">
        <f>INDEX(Protocol[Mark],MATCH(C8991,Protocol[Step],0))</f>
        <v>4S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1020010002</v>
      </c>
      <c r="H8991" s="134">
        <f>Systematic[[#This Row],[SampleVariableLabel]]+100*Systematic[[#This Row],[State]]</f>
        <v>1020010502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1020</v>
      </c>
      <c r="B8992" s="1">
        <f>IF(C8992=0,IF(B8991=Protocol!$V$20,1,B8991+1),B8991)</f>
        <v>1</v>
      </c>
      <c r="C8992" s="1">
        <f>IF(C8991+1=Protocol!$V$21,0,C8991+1)</f>
        <v>6</v>
      </c>
      <c r="D8992" s="1">
        <f t="shared" si="297"/>
        <v>3</v>
      </c>
      <c r="E8992" s="1" t="str">
        <f>INDEX(Protocol[Mark],MATCH(C8992,Protocol[Step],0))</f>
        <v>5U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1020010003</v>
      </c>
      <c r="H8992" s="134">
        <f>Systematic[[#This Row],[SampleVariableLabel]]+100*Systematic[[#This Row],[State]]</f>
        <v>1020010603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1020</v>
      </c>
      <c r="B8993" s="1">
        <f>IF(C8993=0,IF(B8992=Protocol!$V$20,1,B8992+1),B8992)</f>
        <v>1</v>
      </c>
      <c r="C8993" s="1">
        <f>IF(C8992+1=Protocol!$V$21,0,C8992+1)</f>
        <v>7</v>
      </c>
      <c r="D8993" s="1">
        <f t="shared" si="297"/>
        <v>4</v>
      </c>
      <c r="E8993" s="1" t="str">
        <f>INDEX(Protocol[Mark],MATCH(C8993,Protocol[Step],0))</f>
        <v>6Rot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1020010004</v>
      </c>
      <c r="H8993" s="134">
        <f>Systematic[[#This Row],[SampleVariableLabel]]+100*Systematic[[#This Row],[State]]</f>
        <v>1020010704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1021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1pfi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1021010005</v>
      </c>
      <c r="H8994" s="134">
        <f>Systematic[[#This Row],[SampleVariableLabel]]+100*Systematic[[#This Row],[State]]</f>
        <v>1021010005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1021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1OctM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1021010006</v>
      </c>
      <c r="H8995" s="134">
        <f>Systematic[[#This Row],[SampleVariableLabel]]+100*Systematic[[#This Row],[State]]</f>
        <v>1021010106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1021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1021010001</v>
      </c>
      <c r="H8996" s="134">
        <f>Systematic[[#This Row],[SampleVariableLabel]]+100*Systematic[[#This Row],[State]]</f>
        <v>1021010201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1021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2c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1021010002</v>
      </c>
      <c r="H8997" s="134">
        <f>Systematic[[#This Row],[SampleVariableLabel]]+100*Systematic[[#This Row],[State]]</f>
        <v>1021010302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1021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3P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1021010003</v>
      </c>
      <c r="H8998" s="134">
        <f>Systematic[[#This Row],[SampleVariableLabel]]+100*Systematic[[#This Row],[State]]</f>
        <v>1021010403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1021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4S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1021010004</v>
      </c>
      <c r="H8999" s="134">
        <f>Systematic[[#This Row],[SampleVariableLabel]]+100*Systematic[[#This Row],[State]]</f>
        <v>1021010504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1021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5U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1021010005</v>
      </c>
      <c r="H9000" s="134">
        <f>Systematic[[#This Row],[SampleVariableLabel]]+100*Systematic[[#This Row],[State]]</f>
        <v>1021010605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1021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6Rot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1021010006</v>
      </c>
      <c r="H9001" s="134">
        <f>Systematic[[#This Row],[SampleVariableLabel]]+100*Systematic[[#This Row],[State]]</f>
        <v>1021010706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1022</v>
      </c>
      <c r="B9002" s="1">
        <f>IF(C9002=0,IF(B9001=Protocol!$V$20,1,B9001+1),B9001)</f>
        <v>1</v>
      </c>
      <c r="C9002" s="1">
        <f>IF(C9001+1=Protocol!$V$21,0,C9001+1)</f>
        <v>0</v>
      </c>
      <c r="D9002" s="1">
        <f t="shared" si="297"/>
        <v>1</v>
      </c>
      <c r="E9002" s="1" t="str">
        <f>INDEX(Protocol[Mark],MATCH(C9002,Protocol[Step],0))</f>
        <v>1pfi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1022010001</v>
      </c>
      <c r="H9002" s="134">
        <f>Systematic[[#This Row],[SampleVariableLabel]]+100*Systematic[[#This Row],[State]]</f>
        <v>1022010001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1022</v>
      </c>
      <c r="B9003" s="1">
        <f>IF(C9003=0,IF(B9002=Protocol!$V$20,1,B9002+1),B9002)</f>
        <v>1</v>
      </c>
      <c r="C9003" s="1">
        <f>IF(C9002+1=Protocol!$V$21,0,C9002+1)</f>
        <v>1</v>
      </c>
      <c r="D9003" s="1">
        <f t="shared" si="297"/>
        <v>2</v>
      </c>
      <c r="E9003" s="1" t="str">
        <f>INDEX(Protocol[Mark],MATCH(C9003,Protocol[Step],0))</f>
        <v>1OctM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1022010002</v>
      </c>
      <c r="H9003" s="134">
        <f>Systematic[[#This Row],[SampleVariableLabel]]+100*Systematic[[#This Row],[State]]</f>
        <v>1022010102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1022</v>
      </c>
      <c r="B9004" s="1">
        <f>IF(C9004=0,IF(B9003=Protocol!$V$20,1,B9003+1),B9003)</f>
        <v>1</v>
      </c>
      <c r="C9004" s="1">
        <f>IF(C9003+1=Protocol!$V$21,0,C9003+1)</f>
        <v>2</v>
      </c>
      <c r="D9004" s="1">
        <f t="shared" si="297"/>
        <v>3</v>
      </c>
      <c r="E9004" s="1" t="str">
        <f>INDEX(Protocol[Mark],MATCH(C9004,Protocol[Step],0))</f>
        <v>2D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1022010003</v>
      </c>
      <c r="H9004" s="134">
        <f>Systematic[[#This Row],[SampleVariableLabel]]+100*Systematic[[#This Row],[State]]</f>
        <v>1022010203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1022</v>
      </c>
      <c r="B9005" s="1">
        <f>IF(C9005=0,IF(B9004=Protocol!$V$20,1,B9004+1),B9004)</f>
        <v>1</v>
      </c>
      <c r="C9005" s="1">
        <f>IF(C9004+1=Protocol!$V$21,0,C9004+1)</f>
        <v>3</v>
      </c>
      <c r="D9005" s="1">
        <f t="shared" si="297"/>
        <v>4</v>
      </c>
      <c r="E9005" s="1" t="str">
        <f>INDEX(Protocol[Mark],MATCH(C9005,Protocol[Step],0))</f>
        <v>2c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1022010004</v>
      </c>
      <c r="H9005" s="134">
        <f>Systematic[[#This Row],[SampleVariableLabel]]+100*Systematic[[#This Row],[State]]</f>
        <v>1022010304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1022</v>
      </c>
      <c r="B9006" s="1">
        <f>IF(C9006=0,IF(B9005=Protocol!$V$20,1,B9005+1),B9005)</f>
        <v>1</v>
      </c>
      <c r="C9006" s="1">
        <f>IF(C9005+1=Protocol!$V$21,0,C9005+1)</f>
        <v>4</v>
      </c>
      <c r="D9006" s="1">
        <f t="shared" si="297"/>
        <v>5</v>
      </c>
      <c r="E9006" s="1" t="str">
        <f>INDEX(Protocol[Mark],MATCH(C9006,Protocol[Step],0))</f>
        <v>3P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1022010005</v>
      </c>
      <c r="H9006" s="134">
        <f>Systematic[[#This Row],[SampleVariableLabel]]+100*Systematic[[#This Row],[State]]</f>
        <v>1022010405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1022</v>
      </c>
      <c r="B9007" s="1">
        <f>IF(C9007=0,IF(B9006=Protocol!$V$20,1,B9006+1),B9006)</f>
        <v>1</v>
      </c>
      <c r="C9007" s="1">
        <f>IF(C9006+1=Protocol!$V$21,0,C9006+1)</f>
        <v>5</v>
      </c>
      <c r="D9007" s="1">
        <f t="shared" si="297"/>
        <v>6</v>
      </c>
      <c r="E9007" s="1" t="str">
        <f>INDEX(Protocol[Mark],MATCH(C9007,Protocol[Step],0))</f>
        <v>4S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1022010006</v>
      </c>
      <c r="H9007" s="134">
        <f>Systematic[[#This Row],[SampleVariableLabel]]+100*Systematic[[#This Row],[State]]</f>
        <v>1022010506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1022</v>
      </c>
      <c r="B9008" s="1">
        <f>IF(C9008=0,IF(B9007=Protocol!$V$20,1,B9007+1),B9007)</f>
        <v>1</v>
      </c>
      <c r="C9008" s="1">
        <f>IF(C9007+1=Protocol!$V$21,0,C9007+1)</f>
        <v>6</v>
      </c>
      <c r="D9008" s="1">
        <f t="shared" si="297"/>
        <v>1</v>
      </c>
      <c r="E9008" s="1" t="str">
        <f>INDEX(Protocol[Mark],MATCH(C9008,Protocol[Step],0))</f>
        <v>5U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1022010001</v>
      </c>
      <c r="H9008" s="134">
        <f>Systematic[[#This Row],[SampleVariableLabel]]+100*Systematic[[#This Row],[State]]</f>
        <v>1022010601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1022</v>
      </c>
      <c r="B9009" s="1">
        <f>IF(C9009=0,IF(B9008=Protocol!$V$20,1,B9008+1),B9008)</f>
        <v>1</v>
      </c>
      <c r="C9009" s="1">
        <f>IF(C9008+1=Protocol!$V$21,0,C9008+1)</f>
        <v>7</v>
      </c>
      <c r="D9009" s="1">
        <f t="shared" si="297"/>
        <v>2</v>
      </c>
      <c r="E9009" s="1" t="str">
        <f>INDEX(Protocol[Mark],MATCH(C9009,Protocol[Step],0))</f>
        <v>6Rot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1022010002</v>
      </c>
      <c r="H9009" s="134">
        <f>Systematic[[#This Row],[SampleVariableLabel]]+100*Systematic[[#This Row],[State]]</f>
        <v>1022010702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1023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1pfi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1023010003</v>
      </c>
      <c r="H9010" s="134">
        <f>Systematic[[#This Row],[SampleVariableLabel]]+100*Systematic[[#This Row],[State]]</f>
        <v>1023010003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1023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1OctM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1023010004</v>
      </c>
      <c r="H9011" s="134">
        <f>Systematic[[#This Row],[SampleVariableLabel]]+100*Systematic[[#This Row],[State]]</f>
        <v>1023010104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1023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2D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1023010005</v>
      </c>
      <c r="H9012" s="134">
        <f>Systematic[[#This Row],[SampleVariableLabel]]+100*Systematic[[#This Row],[State]]</f>
        <v>1023010205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1023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1023010006</v>
      </c>
      <c r="H9013" s="134">
        <f>Systematic[[#This Row],[SampleVariableLabel]]+100*Systematic[[#This Row],[State]]</f>
        <v>1023010306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1023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3P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1023010001</v>
      </c>
      <c r="H9014" s="134">
        <f>Systematic[[#This Row],[SampleVariableLabel]]+100*Systematic[[#This Row],[State]]</f>
        <v>1023010401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1023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4S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1023010002</v>
      </c>
      <c r="H9015" s="134">
        <f>Systematic[[#This Row],[SampleVariableLabel]]+100*Systematic[[#This Row],[State]]</f>
        <v>1023010502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1023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5U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1023010003</v>
      </c>
      <c r="H9016" s="134">
        <f>Systematic[[#This Row],[SampleVariableLabel]]+100*Systematic[[#This Row],[State]]</f>
        <v>1023010603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1023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6Rot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1023010004</v>
      </c>
      <c r="H9017" s="134">
        <f>Systematic[[#This Row],[SampleVariableLabel]]+100*Systematic[[#This Row],[State]]</f>
        <v>1023010704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1024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1pfi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1024010005</v>
      </c>
      <c r="H9018" s="134">
        <f>Systematic[[#This Row],[SampleVariableLabel]]+100*Systematic[[#This Row],[State]]</f>
        <v>1024010005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1024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1OctM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1024010006</v>
      </c>
      <c r="H9019" s="134">
        <f>Systematic[[#This Row],[SampleVariableLabel]]+100*Systematic[[#This Row],[State]]</f>
        <v>1024010106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1024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2D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1024010001</v>
      </c>
      <c r="H9020" s="134">
        <f>Systematic[[#This Row],[SampleVariableLabel]]+100*Systematic[[#This Row],[State]]</f>
        <v>1024010201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1024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2c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1024010002</v>
      </c>
      <c r="H9021" s="134">
        <f>Systematic[[#This Row],[SampleVariableLabel]]+100*Systematic[[#This Row],[State]]</f>
        <v>1024010302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1024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3P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1024010003</v>
      </c>
      <c r="H9022" s="134">
        <f>Systematic[[#This Row],[SampleVariableLabel]]+100*Systematic[[#This Row],[State]]</f>
        <v>1024010403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1024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4S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1024010004</v>
      </c>
      <c r="H9023" s="134">
        <f>Systematic[[#This Row],[SampleVariableLabel]]+100*Systematic[[#This Row],[State]]</f>
        <v>1024010504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1024</v>
      </c>
      <c r="B9024" s="1">
        <f>IF(C9024=0,IF(B9023=Protocol!$V$20,1,B9023+1),B9023)</f>
        <v>1</v>
      </c>
      <c r="C9024" s="1">
        <f>IF(C9023+1=Protocol!$V$21,0,C9023+1)</f>
        <v>6</v>
      </c>
      <c r="D9024" s="1">
        <f t="shared" si="297"/>
        <v>5</v>
      </c>
      <c r="E9024" s="1" t="str">
        <f>INDEX(Protocol[Mark],MATCH(C9024,Protocol[Step],0))</f>
        <v>5U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1024010005</v>
      </c>
      <c r="H9024" s="134">
        <f>Systematic[[#This Row],[SampleVariableLabel]]+100*Systematic[[#This Row],[State]]</f>
        <v>1024010605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1024</v>
      </c>
      <c r="B9025" s="1">
        <f>IF(C9025=0,IF(B9024=Protocol!$V$20,1,B9024+1),B9024)</f>
        <v>1</v>
      </c>
      <c r="C9025" s="1">
        <f>IF(C9024+1=Protocol!$V$21,0,C9024+1)</f>
        <v>7</v>
      </c>
      <c r="D9025" s="1">
        <f t="shared" si="297"/>
        <v>6</v>
      </c>
      <c r="E9025" s="1" t="str">
        <f>INDEX(Protocol[Mark],MATCH(C9025,Protocol[Step],0))</f>
        <v>6Rot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1024010006</v>
      </c>
      <c r="H9025" s="134">
        <f>Systematic[[#This Row],[SampleVariableLabel]]+100*Systematic[[#This Row],[State]]</f>
        <v>1024010706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1025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1pfi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1025010001</v>
      </c>
      <c r="H9026" s="134">
        <f>Systematic[[#This Row],[SampleVariableLabel]]+100*Systematic[[#This Row],[State]]</f>
        <v>1025010001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1025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1OctM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1025010002</v>
      </c>
      <c r="H9027" s="134">
        <f>Systematic[[#This Row],[SampleVariableLabel]]+100*Systematic[[#This Row],[State]]</f>
        <v>1025010102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1025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2D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1025010003</v>
      </c>
      <c r="H9028" s="134">
        <f>Systematic[[#This Row],[SampleVariableLabel]]+100*Systematic[[#This Row],[State]]</f>
        <v>1025010203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1025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2c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1025010004</v>
      </c>
      <c r="H9029" s="134">
        <f>Systematic[[#This Row],[SampleVariableLabel]]+100*Systematic[[#This Row],[State]]</f>
        <v>1025010304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1025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3P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1025010005</v>
      </c>
      <c r="H9030" s="134">
        <f>Systematic[[#This Row],[SampleVariableLabel]]+100*Systematic[[#This Row],[State]]</f>
        <v>1025010405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1025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4S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1025010006</v>
      </c>
      <c r="H9031" s="134">
        <f>Systematic[[#This Row],[SampleVariableLabel]]+100*Systematic[[#This Row],[State]]</f>
        <v>1025010506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1025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5U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1025010001</v>
      </c>
      <c r="H9032" s="134">
        <f>Systematic[[#This Row],[SampleVariableLabel]]+100*Systematic[[#This Row],[State]]</f>
        <v>1025010601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1025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6Rot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1025010002</v>
      </c>
      <c r="H9033" s="134">
        <f>Systematic[[#This Row],[SampleVariableLabel]]+100*Systematic[[#This Row],[State]]</f>
        <v>1025010702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1026</v>
      </c>
      <c r="B9034" s="1">
        <f>IF(C9034=0,IF(B9033=Protocol!$V$20,1,B9033+1),B9033)</f>
        <v>1</v>
      </c>
      <c r="C9034" s="1">
        <f>IF(C9033+1=Protocol!$V$21,0,C9033+1)</f>
        <v>0</v>
      </c>
      <c r="D9034" s="1">
        <f t="shared" si="299"/>
        <v>3</v>
      </c>
      <c r="E9034" s="1" t="str">
        <f>INDEX(Protocol[Mark],MATCH(C9034,Protocol[Step],0))</f>
        <v>1pfi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1026010003</v>
      </c>
      <c r="H9034" s="134">
        <f>Systematic[[#This Row],[SampleVariableLabel]]+100*Systematic[[#This Row],[State]]</f>
        <v>1026010003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1026</v>
      </c>
      <c r="B9035" s="1">
        <f>IF(C9035=0,IF(B9034=Protocol!$V$20,1,B9034+1),B9034)</f>
        <v>1</v>
      </c>
      <c r="C9035" s="1">
        <f>IF(C9034+1=Protocol!$V$21,0,C9034+1)</f>
        <v>1</v>
      </c>
      <c r="D9035" s="1">
        <f t="shared" si="299"/>
        <v>4</v>
      </c>
      <c r="E9035" s="1" t="str">
        <f>INDEX(Protocol[Mark],MATCH(C9035,Protocol[Step],0))</f>
        <v>1OctM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1026010004</v>
      </c>
      <c r="H9035" s="134">
        <f>Systematic[[#This Row],[SampleVariableLabel]]+100*Systematic[[#This Row],[State]]</f>
        <v>1026010104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1026</v>
      </c>
      <c r="B9036" s="1">
        <f>IF(C9036=0,IF(B9035=Protocol!$V$20,1,B9035+1),B9035)</f>
        <v>1</v>
      </c>
      <c r="C9036" s="1">
        <f>IF(C9035+1=Protocol!$V$21,0,C9035+1)</f>
        <v>2</v>
      </c>
      <c r="D9036" s="1">
        <f t="shared" si="299"/>
        <v>5</v>
      </c>
      <c r="E9036" s="1" t="str">
        <f>INDEX(Protocol[Mark],MATCH(C9036,Protocol[Step],0))</f>
        <v>2D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1026010005</v>
      </c>
      <c r="H9036" s="134">
        <f>Systematic[[#This Row],[SampleVariableLabel]]+100*Systematic[[#This Row],[State]]</f>
        <v>1026010205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1026</v>
      </c>
      <c r="B9037" s="1">
        <f>IF(C9037=0,IF(B9036=Protocol!$V$20,1,B9036+1),B9036)</f>
        <v>1</v>
      </c>
      <c r="C9037" s="1">
        <f>IF(C9036+1=Protocol!$V$21,0,C9036+1)</f>
        <v>3</v>
      </c>
      <c r="D9037" s="1">
        <f t="shared" si="299"/>
        <v>6</v>
      </c>
      <c r="E9037" s="1" t="str">
        <f>INDEX(Protocol[Mark],MATCH(C9037,Protocol[Step],0))</f>
        <v>2c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1026010006</v>
      </c>
      <c r="H9037" s="134">
        <f>Systematic[[#This Row],[SampleVariableLabel]]+100*Systematic[[#This Row],[State]]</f>
        <v>1026010306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1026</v>
      </c>
      <c r="B9038" s="1">
        <f>IF(C9038=0,IF(B9037=Protocol!$V$20,1,B9037+1),B9037)</f>
        <v>1</v>
      </c>
      <c r="C9038" s="1">
        <f>IF(C9037+1=Protocol!$V$21,0,C9037+1)</f>
        <v>4</v>
      </c>
      <c r="D9038" s="1">
        <f t="shared" si="299"/>
        <v>1</v>
      </c>
      <c r="E9038" s="1" t="str">
        <f>INDEX(Protocol[Mark],MATCH(C9038,Protocol[Step],0))</f>
        <v>3P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1026010001</v>
      </c>
      <c r="H9038" s="134">
        <f>Systematic[[#This Row],[SampleVariableLabel]]+100*Systematic[[#This Row],[State]]</f>
        <v>1026010401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1026</v>
      </c>
      <c r="B9039" s="1">
        <f>IF(C9039=0,IF(B9038=Protocol!$V$20,1,B9038+1),B9038)</f>
        <v>1</v>
      </c>
      <c r="C9039" s="1">
        <f>IF(C9038+1=Protocol!$V$21,0,C9038+1)</f>
        <v>5</v>
      </c>
      <c r="D9039" s="1">
        <f t="shared" si="299"/>
        <v>2</v>
      </c>
      <c r="E9039" s="1" t="str">
        <f>INDEX(Protocol[Mark],MATCH(C9039,Protocol[Step],0))</f>
        <v>4S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1026010002</v>
      </c>
      <c r="H9039" s="134">
        <f>Systematic[[#This Row],[SampleVariableLabel]]+100*Systematic[[#This Row],[State]]</f>
        <v>1026010502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1026</v>
      </c>
      <c r="B9040" s="1">
        <f>IF(C9040=0,IF(B9039=Protocol!$V$20,1,B9039+1),B9039)</f>
        <v>1</v>
      </c>
      <c r="C9040" s="1">
        <f>IF(C9039+1=Protocol!$V$21,0,C9039+1)</f>
        <v>6</v>
      </c>
      <c r="D9040" s="1">
        <f t="shared" si="299"/>
        <v>3</v>
      </c>
      <c r="E9040" s="1" t="str">
        <f>INDEX(Protocol[Mark],MATCH(C9040,Protocol[Step],0))</f>
        <v>5U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1026010003</v>
      </c>
      <c r="H9040" s="134">
        <f>Systematic[[#This Row],[SampleVariableLabel]]+100*Systematic[[#This Row],[State]]</f>
        <v>1026010603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1026</v>
      </c>
      <c r="B9041" s="1">
        <f>IF(C9041=0,IF(B9040=Protocol!$V$20,1,B9040+1),B9040)</f>
        <v>1</v>
      </c>
      <c r="C9041" s="1">
        <f>IF(C9040+1=Protocol!$V$21,0,C9040+1)</f>
        <v>7</v>
      </c>
      <c r="D9041" s="1">
        <f t="shared" si="299"/>
        <v>4</v>
      </c>
      <c r="E9041" s="1" t="str">
        <f>INDEX(Protocol[Mark],MATCH(C9041,Protocol[Step],0))</f>
        <v>6Rot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1026010004</v>
      </c>
      <c r="H9041" s="134">
        <f>Systematic[[#This Row],[SampleVariableLabel]]+100*Systematic[[#This Row],[State]]</f>
        <v>1026010704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1027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1pfi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1027010005</v>
      </c>
      <c r="H9042" s="134">
        <f>Systematic[[#This Row],[SampleVariableLabel]]+100*Systematic[[#This Row],[State]]</f>
        <v>1027010005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1027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1OctM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1027010006</v>
      </c>
      <c r="H9043" s="134">
        <f>Systematic[[#This Row],[SampleVariableLabel]]+100*Systematic[[#This Row],[State]]</f>
        <v>1027010106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1027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2D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1027010001</v>
      </c>
      <c r="H9044" s="134">
        <f>Systematic[[#This Row],[SampleVariableLabel]]+100*Systematic[[#This Row],[State]]</f>
        <v>1027010201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1027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2c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1027010002</v>
      </c>
      <c r="H9045" s="134">
        <f>Systematic[[#This Row],[SampleVariableLabel]]+100*Systematic[[#This Row],[State]]</f>
        <v>1027010302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1027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3P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1027010003</v>
      </c>
      <c r="H9046" s="134">
        <f>Systematic[[#This Row],[SampleVariableLabel]]+100*Systematic[[#This Row],[State]]</f>
        <v>1027010403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1027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4S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1027010004</v>
      </c>
      <c r="H9047" s="134">
        <f>Systematic[[#This Row],[SampleVariableLabel]]+100*Systematic[[#This Row],[State]]</f>
        <v>1027010504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1027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5U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1027010005</v>
      </c>
      <c r="H9048" s="134">
        <f>Systematic[[#This Row],[SampleVariableLabel]]+100*Systematic[[#This Row],[State]]</f>
        <v>1027010605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1027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6Rot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1027010006</v>
      </c>
      <c r="H9049" s="134">
        <f>Systematic[[#This Row],[SampleVariableLabel]]+100*Systematic[[#This Row],[State]]</f>
        <v>1027010706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1028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1pfi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1028010001</v>
      </c>
      <c r="H9050" s="134">
        <f>Systematic[[#This Row],[SampleVariableLabel]]+100*Systematic[[#This Row],[State]]</f>
        <v>1028010001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1028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1OctM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1028010002</v>
      </c>
      <c r="H9051" s="134">
        <f>Systematic[[#This Row],[SampleVariableLabel]]+100*Systematic[[#This Row],[State]]</f>
        <v>1028010102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1028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1028010003</v>
      </c>
      <c r="H9052" s="134">
        <f>Systematic[[#This Row],[SampleVariableLabel]]+100*Systematic[[#This Row],[State]]</f>
        <v>1028010203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1028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1028010004</v>
      </c>
      <c r="H9053" s="134">
        <f>Systematic[[#This Row],[SampleVariableLabel]]+100*Systematic[[#This Row],[State]]</f>
        <v>1028010304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1028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3P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1028010005</v>
      </c>
      <c r="H9054" s="134">
        <f>Systematic[[#This Row],[SampleVariableLabel]]+100*Systematic[[#This Row],[State]]</f>
        <v>1028010405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1028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4S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1028010006</v>
      </c>
      <c r="H9055" s="134">
        <f>Systematic[[#This Row],[SampleVariableLabel]]+100*Systematic[[#This Row],[State]]</f>
        <v>1028010506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1028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5U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1028010001</v>
      </c>
      <c r="H9056" s="134">
        <f>Systematic[[#This Row],[SampleVariableLabel]]+100*Systematic[[#This Row],[State]]</f>
        <v>1028010601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1028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6Rot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1028010002</v>
      </c>
      <c r="H9057" s="134">
        <f>Systematic[[#This Row],[SampleVariableLabel]]+100*Systematic[[#This Row],[State]]</f>
        <v>1028010702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1029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1pfi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1029010003</v>
      </c>
      <c r="H9058" s="134">
        <f>Systematic[[#This Row],[SampleVariableLabel]]+100*Systematic[[#This Row],[State]]</f>
        <v>1029010003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1029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1OctM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1029010004</v>
      </c>
      <c r="H9059" s="134">
        <f>Systematic[[#This Row],[SampleVariableLabel]]+100*Systematic[[#This Row],[State]]</f>
        <v>1029010104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1029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2D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1029010005</v>
      </c>
      <c r="H9060" s="134">
        <f>Systematic[[#This Row],[SampleVariableLabel]]+100*Systematic[[#This Row],[State]]</f>
        <v>1029010205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1029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2c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1029010006</v>
      </c>
      <c r="H9061" s="134">
        <f>Systematic[[#This Row],[SampleVariableLabel]]+100*Systematic[[#This Row],[State]]</f>
        <v>1029010306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1029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3P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1029010001</v>
      </c>
      <c r="H9062" s="134">
        <f>Systematic[[#This Row],[SampleVariableLabel]]+100*Systematic[[#This Row],[State]]</f>
        <v>1029010401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1029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4S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1029010002</v>
      </c>
      <c r="H9063" s="134">
        <f>Systematic[[#This Row],[SampleVariableLabel]]+100*Systematic[[#This Row],[State]]</f>
        <v>1029010502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1029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5U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1029010003</v>
      </c>
      <c r="H9064" s="134">
        <f>Systematic[[#This Row],[SampleVariableLabel]]+100*Systematic[[#This Row],[State]]</f>
        <v>1029010603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1029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6Rot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1029010004</v>
      </c>
      <c r="H9065" s="134">
        <f>Systematic[[#This Row],[SampleVariableLabel]]+100*Systematic[[#This Row],[State]]</f>
        <v>1029010704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1030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1pfi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1030010005</v>
      </c>
      <c r="H9066" s="134">
        <f>Systematic[[#This Row],[SampleVariableLabel]]+100*Systematic[[#This Row],[State]]</f>
        <v>1030010005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1030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1OctM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1030010006</v>
      </c>
      <c r="H9067" s="134">
        <f>Systematic[[#This Row],[SampleVariableLabel]]+100*Systematic[[#This Row],[State]]</f>
        <v>1030010106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1030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2D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1030010001</v>
      </c>
      <c r="H9068" s="134">
        <f>Systematic[[#This Row],[SampleVariableLabel]]+100*Systematic[[#This Row],[State]]</f>
        <v>1030010201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1030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2c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1030010002</v>
      </c>
      <c r="H9069" s="134">
        <f>Systematic[[#This Row],[SampleVariableLabel]]+100*Systematic[[#This Row],[State]]</f>
        <v>1030010302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1030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3P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1030010003</v>
      </c>
      <c r="H9070" s="134">
        <f>Systematic[[#This Row],[SampleVariableLabel]]+100*Systematic[[#This Row],[State]]</f>
        <v>1030010403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1030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4S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1030010004</v>
      </c>
      <c r="H9071" s="134">
        <f>Systematic[[#This Row],[SampleVariableLabel]]+100*Systematic[[#This Row],[State]]</f>
        <v>1030010504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1030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5U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1030010005</v>
      </c>
      <c r="H9072" s="134">
        <f>Systematic[[#This Row],[SampleVariableLabel]]+100*Systematic[[#This Row],[State]]</f>
        <v>1030010605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1030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6Rot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1030010006</v>
      </c>
      <c r="H9073" s="134">
        <f>Systematic[[#This Row],[SampleVariableLabel]]+100*Systematic[[#This Row],[State]]</f>
        <v>1030010706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1031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1pfi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1031010001</v>
      </c>
      <c r="H9074" s="134">
        <f>Systematic[[#This Row],[SampleVariableLabel]]+100*Systematic[[#This Row],[State]]</f>
        <v>1031010001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1031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1OctM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1031010002</v>
      </c>
      <c r="H9075" s="134">
        <f>Systematic[[#This Row],[SampleVariableLabel]]+100*Systematic[[#This Row],[State]]</f>
        <v>1031010102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1031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2D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1031010003</v>
      </c>
      <c r="H9076" s="134">
        <f>Systematic[[#This Row],[SampleVariableLabel]]+100*Systematic[[#This Row],[State]]</f>
        <v>1031010203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1031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2c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1031010004</v>
      </c>
      <c r="H9077" s="134">
        <f>Systematic[[#This Row],[SampleVariableLabel]]+100*Systematic[[#This Row],[State]]</f>
        <v>1031010304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1031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3P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1031010005</v>
      </c>
      <c r="H9078" s="134">
        <f>Systematic[[#This Row],[SampleVariableLabel]]+100*Systematic[[#This Row],[State]]</f>
        <v>1031010405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1031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4S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1031010006</v>
      </c>
      <c r="H9079" s="134">
        <f>Systematic[[#This Row],[SampleVariableLabel]]+100*Systematic[[#This Row],[State]]</f>
        <v>1031010506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1031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5U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1031010001</v>
      </c>
      <c r="H9080" s="134">
        <f>Systematic[[#This Row],[SampleVariableLabel]]+100*Systematic[[#This Row],[State]]</f>
        <v>1031010601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1031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6Rot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1031010002</v>
      </c>
      <c r="H9081" s="134">
        <f>Systematic[[#This Row],[SampleVariableLabel]]+100*Systematic[[#This Row],[State]]</f>
        <v>1031010702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1032</v>
      </c>
      <c r="B9082" s="1">
        <f>IF(C9082=0,IF(B9081=Protocol!$V$20,1,B9081+1),B9081)</f>
        <v>1</v>
      </c>
      <c r="C9082" s="1">
        <f>IF(C9081+1=Protocol!$V$21,0,C9081+1)</f>
        <v>0</v>
      </c>
      <c r="D9082" s="1">
        <f t="shared" si="299"/>
        <v>3</v>
      </c>
      <c r="E9082" s="1" t="str">
        <f>INDEX(Protocol[Mark],MATCH(C9082,Protocol[Step],0))</f>
        <v>1pfi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1032010003</v>
      </c>
      <c r="H9082" s="134">
        <f>Systematic[[#This Row],[SampleVariableLabel]]+100*Systematic[[#This Row],[State]]</f>
        <v>1032010003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1032</v>
      </c>
      <c r="B9083" s="1">
        <f>IF(C9083=0,IF(B9082=Protocol!$V$20,1,B9082+1),B9082)</f>
        <v>1</v>
      </c>
      <c r="C9083" s="1">
        <f>IF(C9082+1=Protocol!$V$21,0,C9082+1)</f>
        <v>1</v>
      </c>
      <c r="D9083" s="1">
        <f t="shared" si="299"/>
        <v>4</v>
      </c>
      <c r="E9083" s="1" t="str">
        <f>INDEX(Protocol[Mark],MATCH(C9083,Protocol[Step],0))</f>
        <v>1OctM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1032010004</v>
      </c>
      <c r="H9083" s="134">
        <f>Systematic[[#This Row],[SampleVariableLabel]]+100*Systematic[[#This Row],[State]]</f>
        <v>1032010104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1032</v>
      </c>
      <c r="B9084" s="1">
        <f>IF(C9084=0,IF(B9083=Protocol!$V$20,1,B9083+1),B9083)</f>
        <v>1</v>
      </c>
      <c r="C9084" s="1">
        <f>IF(C9083+1=Protocol!$V$21,0,C9083+1)</f>
        <v>2</v>
      </c>
      <c r="D9084" s="1">
        <f t="shared" si="299"/>
        <v>5</v>
      </c>
      <c r="E9084" s="1" t="str">
        <f>INDEX(Protocol[Mark],MATCH(C9084,Protocol[Step],0))</f>
        <v>2D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1032010005</v>
      </c>
      <c r="H9084" s="134">
        <f>Systematic[[#This Row],[SampleVariableLabel]]+100*Systematic[[#This Row],[State]]</f>
        <v>1032010205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1032</v>
      </c>
      <c r="B9085" s="1">
        <f>IF(C9085=0,IF(B9084=Protocol!$V$20,1,B9084+1),B9084)</f>
        <v>1</v>
      </c>
      <c r="C9085" s="1">
        <f>IF(C9084+1=Protocol!$V$21,0,C9084+1)</f>
        <v>3</v>
      </c>
      <c r="D9085" s="1">
        <f t="shared" si="299"/>
        <v>6</v>
      </c>
      <c r="E9085" s="1" t="str">
        <f>INDEX(Protocol[Mark],MATCH(C9085,Protocol[Step],0))</f>
        <v>2c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1032010006</v>
      </c>
      <c r="H9085" s="134">
        <f>Systematic[[#This Row],[SampleVariableLabel]]+100*Systematic[[#This Row],[State]]</f>
        <v>1032010306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1032</v>
      </c>
      <c r="B9086" s="1">
        <f>IF(C9086=0,IF(B9085=Protocol!$V$20,1,B9085+1),B9085)</f>
        <v>1</v>
      </c>
      <c r="C9086" s="1">
        <f>IF(C9085+1=Protocol!$V$21,0,C9085+1)</f>
        <v>4</v>
      </c>
      <c r="D9086" s="1">
        <f t="shared" si="299"/>
        <v>1</v>
      </c>
      <c r="E9086" s="1" t="str">
        <f>INDEX(Protocol[Mark],MATCH(C9086,Protocol[Step],0))</f>
        <v>3P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1032010001</v>
      </c>
      <c r="H9086" s="134">
        <f>Systematic[[#This Row],[SampleVariableLabel]]+100*Systematic[[#This Row],[State]]</f>
        <v>1032010401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1032</v>
      </c>
      <c r="B9087" s="1">
        <f>IF(C9087=0,IF(B9086=Protocol!$V$20,1,B9086+1),B9086)</f>
        <v>1</v>
      </c>
      <c r="C9087" s="1">
        <f>IF(C9086+1=Protocol!$V$21,0,C9086+1)</f>
        <v>5</v>
      </c>
      <c r="D9087" s="1">
        <f t="shared" si="299"/>
        <v>2</v>
      </c>
      <c r="E9087" s="1" t="str">
        <f>INDEX(Protocol[Mark],MATCH(C9087,Protocol[Step],0))</f>
        <v>4S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1032010002</v>
      </c>
      <c r="H9087" s="134">
        <f>Systematic[[#This Row],[SampleVariableLabel]]+100*Systematic[[#This Row],[State]]</f>
        <v>1032010502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1032</v>
      </c>
      <c r="B9088" s="1">
        <f>IF(C9088=0,IF(B9087=Protocol!$V$20,1,B9087+1),B9087)</f>
        <v>1</v>
      </c>
      <c r="C9088" s="1">
        <f>IF(C9087+1=Protocol!$V$21,0,C9087+1)</f>
        <v>6</v>
      </c>
      <c r="D9088" s="1">
        <f t="shared" si="299"/>
        <v>3</v>
      </c>
      <c r="E9088" s="1" t="str">
        <f>INDEX(Protocol[Mark],MATCH(C9088,Protocol[Step],0))</f>
        <v>5U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1032010003</v>
      </c>
      <c r="H9088" s="134">
        <f>Systematic[[#This Row],[SampleVariableLabel]]+100*Systematic[[#This Row],[State]]</f>
        <v>1032010603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1032</v>
      </c>
      <c r="B9089" s="1">
        <f>IF(C9089=0,IF(B9088=Protocol!$V$20,1,B9088+1),B9088)</f>
        <v>1</v>
      </c>
      <c r="C9089" s="1">
        <f>IF(C9088+1=Protocol!$V$21,0,C9088+1)</f>
        <v>7</v>
      </c>
      <c r="D9089" s="1">
        <f t="shared" si="299"/>
        <v>4</v>
      </c>
      <c r="E9089" s="1" t="str">
        <f>INDEX(Protocol[Mark],MATCH(C9089,Protocol[Step],0))</f>
        <v>6Rot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1032010004</v>
      </c>
      <c r="H9089" s="134">
        <f>Systematic[[#This Row],[SampleVariableLabel]]+100*Systematic[[#This Row],[State]]</f>
        <v>1032010704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1033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1pfi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1033010005</v>
      </c>
      <c r="H9090" s="134">
        <f>Systematic[[#This Row],[SampleVariableLabel]]+100*Systematic[[#This Row],[State]]</f>
        <v>1033010005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1033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1OctM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1033010006</v>
      </c>
      <c r="H9091" s="134">
        <f>Systematic[[#This Row],[SampleVariableLabel]]+100*Systematic[[#This Row],[State]]</f>
        <v>1033010106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1033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2D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1033010001</v>
      </c>
      <c r="H9092" s="134">
        <f>Systematic[[#This Row],[SampleVariableLabel]]+100*Systematic[[#This Row],[State]]</f>
        <v>1033010201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1033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2c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1033010002</v>
      </c>
      <c r="H9093" s="134">
        <f>Systematic[[#This Row],[SampleVariableLabel]]+100*Systematic[[#This Row],[State]]</f>
        <v>1033010302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1033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3P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1033010003</v>
      </c>
      <c r="H9094" s="134">
        <f>Systematic[[#This Row],[SampleVariableLabel]]+100*Systematic[[#This Row],[State]]</f>
        <v>1033010403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1033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4S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1033010004</v>
      </c>
      <c r="H9095" s="134">
        <f>Systematic[[#This Row],[SampleVariableLabel]]+100*Systematic[[#This Row],[State]]</f>
        <v>1033010504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1033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5U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1033010005</v>
      </c>
      <c r="H9096" s="134">
        <f>Systematic[[#This Row],[SampleVariableLabel]]+100*Systematic[[#This Row],[State]]</f>
        <v>1033010605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1033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6Rot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1033010006</v>
      </c>
      <c r="H9097" s="134">
        <f>Systematic[[#This Row],[SampleVariableLabel]]+100*Systematic[[#This Row],[State]]</f>
        <v>1033010706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1034</v>
      </c>
      <c r="B9098" s="1">
        <f>IF(C9098=0,IF(B9097=Protocol!$V$20,1,B9097+1),B9097)</f>
        <v>1</v>
      </c>
      <c r="C9098" s="1">
        <f>IF(C9097+1=Protocol!$V$21,0,C9097+1)</f>
        <v>0</v>
      </c>
      <c r="D9098" s="1">
        <f t="shared" si="301"/>
        <v>1</v>
      </c>
      <c r="E9098" s="1" t="str">
        <f>INDEX(Protocol[Mark],MATCH(C9098,Protocol[Step],0))</f>
        <v>1pfi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1034010001</v>
      </c>
      <c r="H9098" s="134">
        <f>Systematic[[#This Row],[SampleVariableLabel]]+100*Systematic[[#This Row],[State]]</f>
        <v>1034010001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1034</v>
      </c>
      <c r="B9099" s="1">
        <f>IF(C9099=0,IF(B9098=Protocol!$V$20,1,B9098+1),B9098)</f>
        <v>1</v>
      </c>
      <c r="C9099" s="1">
        <f>IF(C9098+1=Protocol!$V$21,0,C9098+1)</f>
        <v>1</v>
      </c>
      <c r="D9099" s="1">
        <f t="shared" si="301"/>
        <v>2</v>
      </c>
      <c r="E9099" s="1" t="str">
        <f>INDEX(Protocol[Mark],MATCH(C9099,Protocol[Step],0))</f>
        <v>1OctM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1034010002</v>
      </c>
      <c r="H9099" s="134">
        <f>Systematic[[#This Row],[SampleVariableLabel]]+100*Systematic[[#This Row],[State]]</f>
        <v>1034010102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1034</v>
      </c>
      <c r="B9100" s="1">
        <f>IF(C9100=0,IF(B9099=Protocol!$V$20,1,B9099+1),B9099)</f>
        <v>1</v>
      </c>
      <c r="C9100" s="1">
        <f>IF(C9099+1=Protocol!$V$21,0,C9099+1)</f>
        <v>2</v>
      </c>
      <c r="D9100" s="1">
        <f t="shared" si="301"/>
        <v>3</v>
      </c>
      <c r="E9100" s="1" t="str">
        <f>INDEX(Protocol[Mark],MATCH(C9100,Protocol[Step],0))</f>
        <v>2D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1034010003</v>
      </c>
      <c r="H9100" s="134">
        <f>Systematic[[#This Row],[SampleVariableLabel]]+100*Systematic[[#This Row],[State]]</f>
        <v>1034010203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1034</v>
      </c>
      <c r="B9101" s="1">
        <f>IF(C9101=0,IF(B9100=Protocol!$V$20,1,B9100+1),B9100)</f>
        <v>1</v>
      </c>
      <c r="C9101" s="1">
        <f>IF(C9100+1=Protocol!$V$21,0,C9100+1)</f>
        <v>3</v>
      </c>
      <c r="D9101" s="1">
        <f t="shared" si="301"/>
        <v>4</v>
      </c>
      <c r="E9101" s="1" t="str">
        <f>INDEX(Protocol[Mark],MATCH(C9101,Protocol[Step],0))</f>
        <v>2c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1034010004</v>
      </c>
      <c r="H9101" s="134">
        <f>Systematic[[#This Row],[SampleVariableLabel]]+100*Systematic[[#This Row],[State]]</f>
        <v>1034010304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1034</v>
      </c>
      <c r="B9102" s="1">
        <f>IF(C9102=0,IF(B9101=Protocol!$V$20,1,B9101+1),B9101)</f>
        <v>1</v>
      </c>
      <c r="C9102" s="1">
        <f>IF(C9101+1=Protocol!$V$21,0,C9101+1)</f>
        <v>4</v>
      </c>
      <c r="D9102" s="1">
        <f t="shared" si="301"/>
        <v>5</v>
      </c>
      <c r="E9102" s="1" t="str">
        <f>INDEX(Protocol[Mark],MATCH(C9102,Protocol[Step],0))</f>
        <v>3P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1034010005</v>
      </c>
      <c r="H9102" s="134">
        <f>Systematic[[#This Row],[SampleVariableLabel]]+100*Systematic[[#This Row],[State]]</f>
        <v>1034010405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1034</v>
      </c>
      <c r="B9103" s="1">
        <f>IF(C9103=0,IF(B9102=Protocol!$V$20,1,B9102+1),B9102)</f>
        <v>1</v>
      </c>
      <c r="C9103" s="1">
        <f>IF(C9102+1=Protocol!$V$21,0,C9102+1)</f>
        <v>5</v>
      </c>
      <c r="D9103" s="1">
        <f t="shared" si="301"/>
        <v>6</v>
      </c>
      <c r="E9103" s="1" t="str">
        <f>INDEX(Protocol[Mark],MATCH(C9103,Protocol[Step],0))</f>
        <v>4S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1034010006</v>
      </c>
      <c r="H9103" s="134">
        <f>Systematic[[#This Row],[SampleVariableLabel]]+100*Systematic[[#This Row],[State]]</f>
        <v>1034010506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1034</v>
      </c>
      <c r="B9104" s="1">
        <f>IF(C9104=0,IF(B9103=Protocol!$V$20,1,B9103+1),B9103)</f>
        <v>1</v>
      </c>
      <c r="C9104" s="1">
        <f>IF(C9103+1=Protocol!$V$21,0,C9103+1)</f>
        <v>6</v>
      </c>
      <c r="D9104" s="1">
        <f t="shared" si="301"/>
        <v>1</v>
      </c>
      <c r="E9104" s="1" t="str">
        <f>INDEX(Protocol[Mark],MATCH(C9104,Protocol[Step],0))</f>
        <v>5U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1034010001</v>
      </c>
      <c r="H9104" s="134">
        <f>Systematic[[#This Row],[SampleVariableLabel]]+100*Systematic[[#This Row],[State]]</f>
        <v>1034010601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1034</v>
      </c>
      <c r="B9105" s="1">
        <f>IF(C9105=0,IF(B9104=Protocol!$V$20,1,B9104+1),B9104)</f>
        <v>1</v>
      </c>
      <c r="C9105" s="1">
        <f>IF(C9104+1=Protocol!$V$21,0,C9104+1)</f>
        <v>7</v>
      </c>
      <c r="D9105" s="1">
        <f t="shared" si="301"/>
        <v>2</v>
      </c>
      <c r="E9105" s="1" t="str">
        <f>INDEX(Protocol[Mark],MATCH(C9105,Protocol[Step],0))</f>
        <v>6Rot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1034010002</v>
      </c>
      <c r="H9105" s="134">
        <f>Systematic[[#This Row],[SampleVariableLabel]]+100*Systematic[[#This Row],[State]]</f>
        <v>1034010702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1035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1pfi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1035010003</v>
      </c>
      <c r="H9106" s="134">
        <f>Systematic[[#This Row],[SampleVariableLabel]]+100*Systematic[[#This Row],[State]]</f>
        <v>1035010003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1035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1OctM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1035010004</v>
      </c>
      <c r="H9107" s="134">
        <f>Systematic[[#This Row],[SampleVariableLabel]]+100*Systematic[[#This Row],[State]]</f>
        <v>1035010104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1035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2D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1035010005</v>
      </c>
      <c r="H9108" s="134">
        <f>Systematic[[#This Row],[SampleVariableLabel]]+100*Systematic[[#This Row],[State]]</f>
        <v>1035010205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1035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2c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1035010006</v>
      </c>
      <c r="H9109" s="134">
        <f>Systematic[[#This Row],[SampleVariableLabel]]+100*Systematic[[#This Row],[State]]</f>
        <v>1035010306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1035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3P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1035010001</v>
      </c>
      <c r="H9110" s="134">
        <f>Systematic[[#This Row],[SampleVariableLabel]]+100*Systematic[[#This Row],[State]]</f>
        <v>1035010401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1035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4S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1035010002</v>
      </c>
      <c r="H9111" s="134">
        <f>Systematic[[#This Row],[SampleVariableLabel]]+100*Systematic[[#This Row],[State]]</f>
        <v>1035010502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1035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5U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1035010003</v>
      </c>
      <c r="H9112" s="134">
        <f>Systematic[[#This Row],[SampleVariableLabel]]+100*Systematic[[#This Row],[State]]</f>
        <v>1035010603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1035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6Rot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1035010004</v>
      </c>
      <c r="H9113" s="134">
        <f>Systematic[[#This Row],[SampleVariableLabel]]+100*Systematic[[#This Row],[State]]</f>
        <v>1035010704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1036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1pfi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1036010005</v>
      </c>
      <c r="H9114" s="134">
        <f>Systematic[[#This Row],[SampleVariableLabel]]+100*Systematic[[#This Row],[State]]</f>
        <v>1036010005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1036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1OctM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1036010006</v>
      </c>
      <c r="H9115" s="134">
        <f>Systematic[[#This Row],[SampleVariableLabel]]+100*Systematic[[#This Row],[State]]</f>
        <v>1036010106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1036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2D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1036010001</v>
      </c>
      <c r="H9116" s="134">
        <f>Systematic[[#This Row],[SampleVariableLabel]]+100*Systematic[[#This Row],[State]]</f>
        <v>1036010201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1036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2c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1036010002</v>
      </c>
      <c r="H9117" s="134">
        <f>Systematic[[#This Row],[SampleVariableLabel]]+100*Systematic[[#This Row],[State]]</f>
        <v>1036010302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1036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3P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1036010003</v>
      </c>
      <c r="H9118" s="134">
        <f>Systematic[[#This Row],[SampleVariableLabel]]+100*Systematic[[#This Row],[State]]</f>
        <v>1036010403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1036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4S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1036010004</v>
      </c>
      <c r="H9119" s="134">
        <f>Systematic[[#This Row],[SampleVariableLabel]]+100*Systematic[[#This Row],[State]]</f>
        <v>1036010504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1036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5U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1036010005</v>
      </c>
      <c r="H9120" s="134">
        <f>Systematic[[#This Row],[SampleVariableLabel]]+100*Systematic[[#This Row],[State]]</f>
        <v>1036010605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1036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6Rot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1036010006</v>
      </c>
      <c r="H9121" s="134">
        <f>Systematic[[#This Row],[SampleVariableLabel]]+100*Systematic[[#This Row],[State]]</f>
        <v>1036010706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1037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1pfi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1037010001</v>
      </c>
      <c r="H9122" s="134">
        <f>Systematic[[#This Row],[SampleVariableLabel]]+100*Systematic[[#This Row],[State]]</f>
        <v>1037010001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1037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1OctM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1037010002</v>
      </c>
      <c r="H9123" s="134">
        <f>Systematic[[#This Row],[SampleVariableLabel]]+100*Systematic[[#This Row],[State]]</f>
        <v>1037010102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1037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2D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1037010003</v>
      </c>
      <c r="H9124" s="134">
        <f>Systematic[[#This Row],[SampleVariableLabel]]+100*Systematic[[#This Row],[State]]</f>
        <v>1037010203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1037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2c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1037010004</v>
      </c>
      <c r="H9125" s="134">
        <f>Systematic[[#This Row],[SampleVariableLabel]]+100*Systematic[[#This Row],[State]]</f>
        <v>1037010304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1037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3P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1037010005</v>
      </c>
      <c r="H9126" s="134">
        <f>Systematic[[#This Row],[SampleVariableLabel]]+100*Systematic[[#This Row],[State]]</f>
        <v>1037010405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1037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4S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1037010006</v>
      </c>
      <c r="H9127" s="134">
        <f>Systematic[[#This Row],[SampleVariableLabel]]+100*Systematic[[#This Row],[State]]</f>
        <v>1037010506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1037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5U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1037010001</v>
      </c>
      <c r="H9128" s="134">
        <f>Systematic[[#This Row],[SampleVariableLabel]]+100*Systematic[[#This Row],[State]]</f>
        <v>1037010601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1037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6Rot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1037010002</v>
      </c>
      <c r="H9129" s="134">
        <f>Systematic[[#This Row],[SampleVariableLabel]]+100*Systematic[[#This Row],[State]]</f>
        <v>1037010702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1038</v>
      </c>
      <c r="B9130" s="1">
        <f>IF(C9130=0,IF(B9129=Protocol!$V$20,1,B9129+1),B9129)</f>
        <v>1</v>
      </c>
      <c r="C9130" s="1">
        <f>IF(C9129+1=Protocol!$V$21,0,C9129+1)</f>
        <v>0</v>
      </c>
      <c r="D9130" s="1">
        <f t="shared" si="301"/>
        <v>3</v>
      </c>
      <c r="E9130" s="1" t="str">
        <f>INDEX(Protocol[Mark],MATCH(C9130,Protocol[Step],0))</f>
        <v>1pfi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1038010003</v>
      </c>
      <c r="H9130" s="134">
        <f>Systematic[[#This Row],[SampleVariableLabel]]+100*Systematic[[#This Row],[State]]</f>
        <v>1038010003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1038</v>
      </c>
      <c r="B9131" s="1">
        <f>IF(C9131=0,IF(B9130=Protocol!$V$20,1,B9130+1),B9130)</f>
        <v>1</v>
      </c>
      <c r="C9131" s="1">
        <f>IF(C9130+1=Protocol!$V$21,0,C9130+1)</f>
        <v>1</v>
      </c>
      <c r="D9131" s="1">
        <f t="shared" si="301"/>
        <v>4</v>
      </c>
      <c r="E9131" s="1" t="str">
        <f>INDEX(Protocol[Mark],MATCH(C9131,Protocol[Step],0))</f>
        <v>1OctM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1038010004</v>
      </c>
      <c r="H9131" s="134">
        <f>Systematic[[#This Row],[SampleVariableLabel]]+100*Systematic[[#This Row],[State]]</f>
        <v>1038010104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1038</v>
      </c>
      <c r="B9132" s="1">
        <f>IF(C9132=0,IF(B9131=Protocol!$V$20,1,B9131+1),B9131)</f>
        <v>1</v>
      </c>
      <c r="C9132" s="1">
        <f>IF(C9131+1=Protocol!$V$21,0,C9131+1)</f>
        <v>2</v>
      </c>
      <c r="D9132" s="1">
        <f t="shared" si="301"/>
        <v>5</v>
      </c>
      <c r="E9132" s="1" t="str">
        <f>INDEX(Protocol[Mark],MATCH(C9132,Protocol[Step],0))</f>
        <v>2D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1038010005</v>
      </c>
      <c r="H9132" s="134">
        <f>Systematic[[#This Row],[SampleVariableLabel]]+100*Systematic[[#This Row],[State]]</f>
        <v>1038010205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1038</v>
      </c>
      <c r="B9133" s="1">
        <f>IF(C9133=0,IF(B9132=Protocol!$V$20,1,B9132+1),B9132)</f>
        <v>1</v>
      </c>
      <c r="C9133" s="1">
        <f>IF(C9132+1=Protocol!$V$21,0,C9132+1)</f>
        <v>3</v>
      </c>
      <c r="D9133" s="1">
        <f t="shared" si="301"/>
        <v>6</v>
      </c>
      <c r="E9133" s="1" t="str">
        <f>INDEX(Protocol[Mark],MATCH(C9133,Protocol[Step],0))</f>
        <v>2c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1038010006</v>
      </c>
      <c r="H9133" s="134">
        <f>Systematic[[#This Row],[SampleVariableLabel]]+100*Systematic[[#This Row],[State]]</f>
        <v>1038010306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1038</v>
      </c>
      <c r="B9134" s="1">
        <f>IF(C9134=0,IF(B9133=Protocol!$V$20,1,B9133+1),B9133)</f>
        <v>1</v>
      </c>
      <c r="C9134" s="1">
        <f>IF(C9133+1=Protocol!$V$21,0,C9133+1)</f>
        <v>4</v>
      </c>
      <c r="D9134" s="1">
        <f t="shared" si="301"/>
        <v>1</v>
      </c>
      <c r="E9134" s="1" t="str">
        <f>INDEX(Protocol[Mark],MATCH(C9134,Protocol[Step],0))</f>
        <v>3P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1038010001</v>
      </c>
      <c r="H9134" s="134">
        <f>Systematic[[#This Row],[SampleVariableLabel]]+100*Systematic[[#This Row],[State]]</f>
        <v>1038010401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1038</v>
      </c>
      <c r="B9135" s="1">
        <f>IF(C9135=0,IF(B9134=Protocol!$V$20,1,B9134+1),B9134)</f>
        <v>1</v>
      </c>
      <c r="C9135" s="1">
        <f>IF(C9134+1=Protocol!$V$21,0,C9134+1)</f>
        <v>5</v>
      </c>
      <c r="D9135" s="1">
        <f t="shared" si="301"/>
        <v>2</v>
      </c>
      <c r="E9135" s="1" t="str">
        <f>INDEX(Protocol[Mark],MATCH(C9135,Protocol[Step],0))</f>
        <v>4S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1038010002</v>
      </c>
      <c r="H9135" s="134">
        <f>Systematic[[#This Row],[SampleVariableLabel]]+100*Systematic[[#This Row],[State]]</f>
        <v>1038010502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1038</v>
      </c>
      <c r="B9136" s="1">
        <f>IF(C9136=0,IF(B9135=Protocol!$V$20,1,B9135+1),B9135)</f>
        <v>1</v>
      </c>
      <c r="C9136" s="1">
        <f>IF(C9135+1=Protocol!$V$21,0,C9135+1)</f>
        <v>6</v>
      </c>
      <c r="D9136" s="1">
        <f t="shared" si="301"/>
        <v>3</v>
      </c>
      <c r="E9136" s="1" t="str">
        <f>INDEX(Protocol[Mark],MATCH(C9136,Protocol[Step],0))</f>
        <v>5U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1038010003</v>
      </c>
      <c r="H9136" s="134">
        <f>Systematic[[#This Row],[SampleVariableLabel]]+100*Systematic[[#This Row],[State]]</f>
        <v>1038010603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1038</v>
      </c>
      <c r="B9137" s="1">
        <f>IF(C9137=0,IF(B9136=Protocol!$V$20,1,B9136+1),B9136)</f>
        <v>1</v>
      </c>
      <c r="C9137" s="1">
        <f>IF(C9136+1=Protocol!$V$21,0,C9136+1)</f>
        <v>7</v>
      </c>
      <c r="D9137" s="1">
        <f t="shared" si="301"/>
        <v>4</v>
      </c>
      <c r="E9137" s="1" t="str">
        <f>INDEX(Protocol[Mark],MATCH(C9137,Protocol[Step],0))</f>
        <v>6Rot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1038010004</v>
      </c>
      <c r="H9137" s="134">
        <f>Systematic[[#This Row],[SampleVariableLabel]]+100*Systematic[[#This Row],[State]]</f>
        <v>1038010704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1039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1pfi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1039010005</v>
      </c>
      <c r="H9138" s="134">
        <f>Systematic[[#This Row],[SampleVariableLabel]]+100*Systematic[[#This Row],[State]]</f>
        <v>1039010005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1039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1OctM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1039010006</v>
      </c>
      <c r="H9139" s="134">
        <f>Systematic[[#This Row],[SampleVariableLabel]]+100*Systematic[[#This Row],[State]]</f>
        <v>1039010106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1039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2D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1039010001</v>
      </c>
      <c r="H9140" s="134">
        <f>Systematic[[#This Row],[SampleVariableLabel]]+100*Systematic[[#This Row],[State]]</f>
        <v>1039010201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1039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2c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1039010002</v>
      </c>
      <c r="H9141" s="134">
        <f>Systematic[[#This Row],[SampleVariableLabel]]+100*Systematic[[#This Row],[State]]</f>
        <v>1039010302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1039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3P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1039010003</v>
      </c>
      <c r="H9142" s="134">
        <f>Systematic[[#This Row],[SampleVariableLabel]]+100*Systematic[[#This Row],[State]]</f>
        <v>1039010403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1039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4S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1039010004</v>
      </c>
      <c r="H9143" s="134">
        <f>Systematic[[#This Row],[SampleVariableLabel]]+100*Systematic[[#This Row],[State]]</f>
        <v>1039010504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1039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5U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1039010005</v>
      </c>
      <c r="H9144" s="134">
        <f>Systematic[[#This Row],[SampleVariableLabel]]+100*Systematic[[#This Row],[State]]</f>
        <v>1039010605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1039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6Rot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1039010006</v>
      </c>
      <c r="H9145" s="134">
        <f>Systematic[[#This Row],[SampleVariableLabel]]+100*Systematic[[#This Row],[State]]</f>
        <v>1039010706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1040</v>
      </c>
      <c r="B9146" s="1">
        <f>IF(C9146=0,IF(B9145=Protocol!$V$20,1,B9145+1),B9145)</f>
        <v>1</v>
      </c>
      <c r="C9146" s="1">
        <f>IF(C9145+1=Protocol!$V$21,0,C9145+1)</f>
        <v>0</v>
      </c>
      <c r="D9146" s="1">
        <f t="shared" si="301"/>
        <v>1</v>
      </c>
      <c r="E9146" s="1" t="str">
        <f>INDEX(Protocol[Mark],MATCH(C9146,Protocol[Step],0))</f>
        <v>1pfi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1040010001</v>
      </c>
      <c r="H9146" s="134">
        <f>Systematic[[#This Row],[SampleVariableLabel]]+100*Systematic[[#This Row],[State]]</f>
        <v>1040010001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1040</v>
      </c>
      <c r="B9147" s="1">
        <f>IF(C9147=0,IF(B9146=Protocol!$V$20,1,B9146+1),B9146)</f>
        <v>1</v>
      </c>
      <c r="C9147" s="1">
        <f>IF(C9146+1=Protocol!$V$21,0,C9146+1)</f>
        <v>1</v>
      </c>
      <c r="D9147" s="1">
        <f t="shared" si="301"/>
        <v>2</v>
      </c>
      <c r="E9147" s="1" t="str">
        <f>INDEX(Protocol[Mark],MATCH(C9147,Protocol[Step],0))</f>
        <v>1OctM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1040010002</v>
      </c>
      <c r="H9147" s="134">
        <f>Systematic[[#This Row],[SampleVariableLabel]]+100*Systematic[[#This Row],[State]]</f>
        <v>1040010102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1040</v>
      </c>
      <c r="B9148" s="1">
        <f>IF(C9148=0,IF(B9147=Protocol!$V$20,1,B9147+1),B9147)</f>
        <v>1</v>
      </c>
      <c r="C9148" s="1">
        <f>IF(C9147+1=Protocol!$V$21,0,C9147+1)</f>
        <v>2</v>
      </c>
      <c r="D9148" s="1">
        <f t="shared" si="301"/>
        <v>3</v>
      </c>
      <c r="E9148" s="1" t="str">
        <f>INDEX(Protocol[Mark],MATCH(C9148,Protocol[Step],0))</f>
        <v>2D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1040010003</v>
      </c>
      <c r="H9148" s="134">
        <f>Systematic[[#This Row],[SampleVariableLabel]]+100*Systematic[[#This Row],[State]]</f>
        <v>1040010203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1040</v>
      </c>
      <c r="B9149" s="1">
        <f>IF(C9149=0,IF(B9148=Protocol!$V$20,1,B9148+1),B9148)</f>
        <v>1</v>
      </c>
      <c r="C9149" s="1">
        <f>IF(C9148+1=Protocol!$V$21,0,C9148+1)</f>
        <v>3</v>
      </c>
      <c r="D9149" s="1">
        <f t="shared" si="301"/>
        <v>4</v>
      </c>
      <c r="E9149" s="1" t="str">
        <f>INDEX(Protocol[Mark],MATCH(C9149,Protocol[Step],0))</f>
        <v>2c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1040010004</v>
      </c>
      <c r="H9149" s="134">
        <f>Systematic[[#This Row],[SampleVariableLabel]]+100*Systematic[[#This Row],[State]]</f>
        <v>1040010304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1040</v>
      </c>
      <c r="B9150" s="1">
        <f>IF(C9150=0,IF(B9149=Protocol!$V$20,1,B9149+1),B9149)</f>
        <v>1</v>
      </c>
      <c r="C9150" s="1">
        <f>IF(C9149+1=Protocol!$V$21,0,C9149+1)</f>
        <v>4</v>
      </c>
      <c r="D9150" s="1">
        <f t="shared" si="301"/>
        <v>5</v>
      </c>
      <c r="E9150" s="1" t="str">
        <f>INDEX(Protocol[Mark],MATCH(C9150,Protocol[Step],0))</f>
        <v>3P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1040010005</v>
      </c>
      <c r="H9150" s="134">
        <f>Systematic[[#This Row],[SampleVariableLabel]]+100*Systematic[[#This Row],[State]]</f>
        <v>1040010405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1040</v>
      </c>
      <c r="B9151" s="1">
        <f>IF(C9151=0,IF(B9150=Protocol!$V$20,1,B9150+1),B9150)</f>
        <v>1</v>
      </c>
      <c r="C9151" s="1">
        <f>IF(C9150+1=Protocol!$V$21,0,C9150+1)</f>
        <v>5</v>
      </c>
      <c r="D9151" s="1">
        <f t="shared" si="301"/>
        <v>6</v>
      </c>
      <c r="E9151" s="1" t="str">
        <f>INDEX(Protocol[Mark],MATCH(C9151,Protocol[Step],0))</f>
        <v>4S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1040010006</v>
      </c>
      <c r="H9151" s="134">
        <f>Systematic[[#This Row],[SampleVariableLabel]]+100*Systematic[[#This Row],[State]]</f>
        <v>1040010506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1040</v>
      </c>
      <c r="B9152" s="1">
        <f>IF(C9152=0,IF(B9151=Protocol!$V$20,1,B9151+1),B9151)</f>
        <v>1</v>
      </c>
      <c r="C9152" s="1">
        <f>IF(C9151+1=Protocol!$V$21,0,C9151+1)</f>
        <v>6</v>
      </c>
      <c r="D9152" s="1">
        <f t="shared" si="301"/>
        <v>1</v>
      </c>
      <c r="E9152" s="1" t="str">
        <f>INDEX(Protocol[Mark],MATCH(C9152,Protocol[Step],0))</f>
        <v>5U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1040010001</v>
      </c>
      <c r="H9152" s="134">
        <f>Systematic[[#This Row],[SampleVariableLabel]]+100*Systematic[[#This Row],[State]]</f>
        <v>1040010601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1040</v>
      </c>
      <c r="B9153" s="1">
        <f>IF(C9153=0,IF(B9152=Protocol!$V$20,1,B9152+1),B9152)</f>
        <v>1</v>
      </c>
      <c r="C9153" s="1">
        <f>IF(C9152+1=Protocol!$V$21,0,C9152+1)</f>
        <v>7</v>
      </c>
      <c r="D9153" s="1">
        <f t="shared" si="301"/>
        <v>2</v>
      </c>
      <c r="E9153" s="1" t="str">
        <f>INDEX(Protocol[Mark],MATCH(C9153,Protocol[Step],0))</f>
        <v>6Rot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1040010002</v>
      </c>
      <c r="H9153" s="134">
        <f>Systematic[[#This Row],[SampleVariableLabel]]+100*Systematic[[#This Row],[State]]</f>
        <v>1040010702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1041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1pfi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1041010003</v>
      </c>
      <c r="H9154" s="134">
        <f>Systematic[[#This Row],[SampleVariableLabel]]+100*Systematic[[#This Row],[State]]</f>
        <v>1041010003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1041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1OctM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1041010004</v>
      </c>
      <c r="H9155" s="134">
        <f>Systematic[[#This Row],[SampleVariableLabel]]+100*Systematic[[#This Row],[State]]</f>
        <v>1041010104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1041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1041010005</v>
      </c>
      <c r="H9156" s="134">
        <f>Systematic[[#This Row],[SampleVariableLabel]]+100*Systematic[[#This Row],[State]]</f>
        <v>1041010205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1041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1041010006</v>
      </c>
      <c r="H9157" s="134">
        <f>Systematic[[#This Row],[SampleVariableLabel]]+100*Systematic[[#This Row],[State]]</f>
        <v>1041010306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1041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3P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1041010001</v>
      </c>
      <c r="H9158" s="134">
        <f>Systematic[[#This Row],[SampleVariableLabel]]+100*Systematic[[#This Row],[State]]</f>
        <v>1041010401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1041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4S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1041010002</v>
      </c>
      <c r="H9159" s="134">
        <f>Systematic[[#This Row],[SampleVariableLabel]]+100*Systematic[[#This Row],[State]]</f>
        <v>1041010502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1041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5U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1041010003</v>
      </c>
      <c r="H9160" s="134">
        <f>Systematic[[#This Row],[SampleVariableLabel]]+100*Systematic[[#This Row],[State]]</f>
        <v>1041010603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1041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6Rot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1041010004</v>
      </c>
      <c r="H9161" s="134">
        <f>Systematic[[#This Row],[SampleVariableLabel]]+100*Systematic[[#This Row],[State]]</f>
        <v>1041010704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1042</v>
      </c>
      <c r="B9162" s="1">
        <f>IF(C9162=0,IF(B9161=Protocol!$V$20,1,B9161+1),B9161)</f>
        <v>1</v>
      </c>
      <c r="C9162" s="1">
        <f>IF(C9161+1=Protocol!$V$21,0,C9161+1)</f>
        <v>0</v>
      </c>
      <c r="D9162" s="1">
        <f t="shared" si="303"/>
        <v>5</v>
      </c>
      <c r="E9162" s="1" t="str">
        <f>INDEX(Protocol[Mark],MATCH(C9162,Protocol[Step],0))</f>
        <v>1pfi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1042010005</v>
      </c>
      <c r="H9162" s="134">
        <f>Systematic[[#This Row],[SampleVariableLabel]]+100*Systematic[[#This Row],[State]]</f>
        <v>1042010005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1042</v>
      </c>
      <c r="B9163" s="1">
        <f>IF(C9163=0,IF(B9162=Protocol!$V$20,1,B9162+1),B9162)</f>
        <v>1</v>
      </c>
      <c r="C9163" s="1">
        <f>IF(C9162+1=Protocol!$V$21,0,C9162+1)</f>
        <v>1</v>
      </c>
      <c r="D9163" s="1">
        <f t="shared" si="303"/>
        <v>6</v>
      </c>
      <c r="E9163" s="1" t="str">
        <f>INDEX(Protocol[Mark],MATCH(C9163,Protocol[Step],0))</f>
        <v>1OctM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1042010006</v>
      </c>
      <c r="H9163" s="134">
        <f>Systematic[[#This Row],[SampleVariableLabel]]+100*Systematic[[#This Row],[State]]</f>
        <v>1042010106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1042</v>
      </c>
      <c r="B9164" s="1">
        <f>IF(C9164=0,IF(B9163=Protocol!$V$20,1,B9163+1),B9163)</f>
        <v>1</v>
      </c>
      <c r="C9164" s="1">
        <f>IF(C9163+1=Protocol!$V$21,0,C9163+1)</f>
        <v>2</v>
      </c>
      <c r="D9164" s="1">
        <f t="shared" si="303"/>
        <v>1</v>
      </c>
      <c r="E9164" s="1" t="str">
        <f>INDEX(Protocol[Mark],MATCH(C9164,Protocol[Step],0))</f>
        <v>2D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1042010001</v>
      </c>
      <c r="H9164" s="134">
        <f>Systematic[[#This Row],[SampleVariableLabel]]+100*Systematic[[#This Row],[State]]</f>
        <v>1042010201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1042</v>
      </c>
      <c r="B9165" s="1">
        <f>IF(C9165=0,IF(B9164=Protocol!$V$20,1,B9164+1),B9164)</f>
        <v>1</v>
      </c>
      <c r="C9165" s="1">
        <f>IF(C9164+1=Protocol!$V$21,0,C9164+1)</f>
        <v>3</v>
      </c>
      <c r="D9165" s="1">
        <f t="shared" si="303"/>
        <v>2</v>
      </c>
      <c r="E9165" s="1" t="str">
        <f>INDEX(Protocol[Mark],MATCH(C9165,Protocol[Step],0))</f>
        <v>2c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1042010002</v>
      </c>
      <c r="H9165" s="134">
        <f>Systematic[[#This Row],[SampleVariableLabel]]+100*Systematic[[#This Row],[State]]</f>
        <v>1042010302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1042</v>
      </c>
      <c r="B9166" s="1">
        <f>IF(C9166=0,IF(B9165=Protocol!$V$20,1,B9165+1),B9165)</f>
        <v>1</v>
      </c>
      <c r="C9166" s="1">
        <f>IF(C9165+1=Protocol!$V$21,0,C9165+1)</f>
        <v>4</v>
      </c>
      <c r="D9166" s="1">
        <f t="shared" si="303"/>
        <v>3</v>
      </c>
      <c r="E9166" s="1" t="str">
        <f>INDEX(Protocol[Mark],MATCH(C9166,Protocol[Step],0))</f>
        <v>3P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1042010003</v>
      </c>
      <c r="H9166" s="134">
        <f>Systematic[[#This Row],[SampleVariableLabel]]+100*Systematic[[#This Row],[State]]</f>
        <v>1042010403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1042</v>
      </c>
      <c r="B9167" s="1">
        <f>IF(C9167=0,IF(B9166=Protocol!$V$20,1,B9166+1),B9166)</f>
        <v>1</v>
      </c>
      <c r="C9167" s="1">
        <f>IF(C9166+1=Protocol!$V$21,0,C9166+1)</f>
        <v>5</v>
      </c>
      <c r="D9167" s="1">
        <f t="shared" si="303"/>
        <v>4</v>
      </c>
      <c r="E9167" s="1" t="str">
        <f>INDEX(Protocol[Mark],MATCH(C9167,Protocol[Step],0))</f>
        <v>4S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1042010004</v>
      </c>
      <c r="H9167" s="134">
        <f>Systematic[[#This Row],[SampleVariableLabel]]+100*Systematic[[#This Row],[State]]</f>
        <v>1042010504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1042</v>
      </c>
      <c r="B9168" s="1">
        <f>IF(C9168=0,IF(B9167=Protocol!$V$20,1,B9167+1),B9167)</f>
        <v>1</v>
      </c>
      <c r="C9168" s="1">
        <f>IF(C9167+1=Protocol!$V$21,0,C9167+1)</f>
        <v>6</v>
      </c>
      <c r="D9168" s="1">
        <f t="shared" si="303"/>
        <v>5</v>
      </c>
      <c r="E9168" s="1" t="str">
        <f>INDEX(Protocol[Mark],MATCH(C9168,Protocol[Step],0))</f>
        <v>5U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1042010005</v>
      </c>
      <c r="H9168" s="134">
        <f>Systematic[[#This Row],[SampleVariableLabel]]+100*Systematic[[#This Row],[State]]</f>
        <v>1042010605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1042</v>
      </c>
      <c r="B9169" s="1">
        <f>IF(C9169=0,IF(B9168=Protocol!$V$20,1,B9168+1),B9168)</f>
        <v>1</v>
      </c>
      <c r="C9169" s="1">
        <f>IF(C9168+1=Protocol!$V$21,0,C9168+1)</f>
        <v>7</v>
      </c>
      <c r="D9169" s="1">
        <f t="shared" si="303"/>
        <v>6</v>
      </c>
      <c r="E9169" s="1" t="str">
        <f>INDEX(Protocol[Mark],MATCH(C9169,Protocol[Step],0))</f>
        <v>6Rot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1042010006</v>
      </c>
      <c r="H9169" s="134">
        <f>Systematic[[#This Row],[SampleVariableLabel]]+100*Systematic[[#This Row],[State]]</f>
        <v>1042010706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1043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1pfi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1043010001</v>
      </c>
      <c r="H9170" s="134">
        <f>Systematic[[#This Row],[SampleVariableLabel]]+100*Systematic[[#This Row],[State]]</f>
        <v>1043010001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1043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1OctM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1043010002</v>
      </c>
      <c r="H9171" s="134">
        <f>Systematic[[#This Row],[SampleVariableLabel]]+100*Systematic[[#This Row],[State]]</f>
        <v>1043010102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1043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2D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1043010003</v>
      </c>
      <c r="H9172" s="134">
        <f>Systematic[[#This Row],[SampleVariableLabel]]+100*Systematic[[#This Row],[State]]</f>
        <v>1043010203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1043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2c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1043010004</v>
      </c>
      <c r="H9173" s="134">
        <f>Systematic[[#This Row],[SampleVariableLabel]]+100*Systematic[[#This Row],[State]]</f>
        <v>1043010304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1043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3P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1043010005</v>
      </c>
      <c r="H9174" s="134">
        <f>Systematic[[#This Row],[SampleVariableLabel]]+100*Systematic[[#This Row],[State]]</f>
        <v>1043010405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1043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4S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1043010006</v>
      </c>
      <c r="H9175" s="134">
        <f>Systematic[[#This Row],[SampleVariableLabel]]+100*Systematic[[#This Row],[State]]</f>
        <v>1043010506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1043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5U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1043010001</v>
      </c>
      <c r="H9176" s="134">
        <f>Systematic[[#This Row],[SampleVariableLabel]]+100*Systematic[[#This Row],[State]]</f>
        <v>1043010601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1043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6Rot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1043010002</v>
      </c>
      <c r="H9177" s="134">
        <f>Systematic[[#This Row],[SampleVariableLabel]]+100*Systematic[[#This Row],[State]]</f>
        <v>1043010702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1044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1pfi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1044010003</v>
      </c>
      <c r="H9178" s="134">
        <f>Systematic[[#This Row],[SampleVariableLabel]]+100*Systematic[[#This Row],[State]]</f>
        <v>1044010003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1044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1OctM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1044010004</v>
      </c>
      <c r="H9179" s="134">
        <f>Systematic[[#This Row],[SampleVariableLabel]]+100*Systematic[[#This Row],[State]]</f>
        <v>1044010104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1044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2D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1044010005</v>
      </c>
      <c r="H9180" s="134">
        <f>Systematic[[#This Row],[SampleVariableLabel]]+100*Systematic[[#This Row],[State]]</f>
        <v>1044010205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1044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2c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1044010006</v>
      </c>
      <c r="H9181" s="134">
        <f>Systematic[[#This Row],[SampleVariableLabel]]+100*Systematic[[#This Row],[State]]</f>
        <v>1044010306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1044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3P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1044010001</v>
      </c>
      <c r="H9182" s="134">
        <f>Systematic[[#This Row],[SampleVariableLabel]]+100*Systematic[[#This Row],[State]]</f>
        <v>1044010401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1044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4S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1044010002</v>
      </c>
      <c r="H9183" s="134">
        <f>Systematic[[#This Row],[SampleVariableLabel]]+100*Systematic[[#This Row],[State]]</f>
        <v>1044010502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1044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5U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1044010003</v>
      </c>
      <c r="H9184" s="134">
        <f>Systematic[[#This Row],[SampleVariableLabel]]+100*Systematic[[#This Row],[State]]</f>
        <v>1044010603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1044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6Rot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1044010004</v>
      </c>
      <c r="H9185" s="134">
        <f>Systematic[[#This Row],[SampleVariableLabel]]+100*Systematic[[#This Row],[State]]</f>
        <v>1044010704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1045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1pfi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1045010005</v>
      </c>
      <c r="H9186" s="134">
        <f>Systematic[[#This Row],[SampleVariableLabel]]+100*Systematic[[#This Row],[State]]</f>
        <v>1045010005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1045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1OctM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1045010006</v>
      </c>
      <c r="H9187" s="134">
        <f>Systematic[[#This Row],[SampleVariableLabel]]+100*Systematic[[#This Row],[State]]</f>
        <v>1045010106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1045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2D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1045010001</v>
      </c>
      <c r="H9188" s="134">
        <f>Systematic[[#This Row],[SampleVariableLabel]]+100*Systematic[[#This Row],[State]]</f>
        <v>1045010201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1045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2c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1045010002</v>
      </c>
      <c r="H9189" s="134">
        <f>Systematic[[#This Row],[SampleVariableLabel]]+100*Systematic[[#This Row],[State]]</f>
        <v>1045010302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1045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3P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1045010003</v>
      </c>
      <c r="H9190" s="134">
        <f>Systematic[[#This Row],[SampleVariableLabel]]+100*Systematic[[#This Row],[State]]</f>
        <v>1045010403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1045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4S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1045010004</v>
      </c>
      <c r="H9191" s="134">
        <f>Systematic[[#This Row],[SampleVariableLabel]]+100*Systematic[[#This Row],[State]]</f>
        <v>1045010504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1045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5U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1045010005</v>
      </c>
      <c r="H9192" s="134">
        <f>Systematic[[#This Row],[SampleVariableLabel]]+100*Systematic[[#This Row],[State]]</f>
        <v>1045010605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1045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6Rot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1045010006</v>
      </c>
      <c r="H9193" s="134">
        <f>Systematic[[#This Row],[SampleVariableLabel]]+100*Systematic[[#This Row],[State]]</f>
        <v>1045010706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1046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1pfi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1046010001</v>
      </c>
      <c r="H9194" s="134">
        <f>Systematic[[#This Row],[SampleVariableLabel]]+100*Systematic[[#This Row],[State]]</f>
        <v>1046010001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1046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1OctM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1046010002</v>
      </c>
      <c r="H9195" s="134">
        <f>Systematic[[#This Row],[SampleVariableLabel]]+100*Systematic[[#This Row],[State]]</f>
        <v>1046010102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1046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2D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1046010003</v>
      </c>
      <c r="H9196" s="134">
        <f>Systematic[[#This Row],[SampleVariableLabel]]+100*Systematic[[#This Row],[State]]</f>
        <v>1046010203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1046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2c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1046010004</v>
      </c>
      <c r="H9197" s="134">
        <f>Systematic[[#This Row],[SampleVariableLabel]]+100*Systematic[[#This Row],[State]]</f>
        <v>1046010304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1046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3P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1046010005</v>
      </c>
      <c r="H9198" s="134">
        <f>Systematic[[#This Row],[SampleVariableLabel]]+100*Systematic[[#This Row],[State]]</f>
        <v>1046010405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1046</v>
      </c>
      <c r="B9199" s="1">
        <f>IF(C9199=0,IF(B9198=Protocol!$V$20,1,B9198+1),B9198)</f>
        <v>1</v>
      </c>
      <c r="C9199" s="1">
        <f>IF(C9198+1=Protocol!$V$21,0,C9198+1)</f>
        <v>5</v>
      </c>
      <c r="D9199" s="1">
        <f t="shared" si="303"/>
        <v>6</v>
      </c>
      <c r="E9199" s="1" t="str">
        <f>INDEX(Protocol[Mark],MATCH(C9199,Protocol[Step],0))</f>
        <v>4S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1046010006</v>
      </c>
      <c r="H9199" s="134">
        <f>Systematic[[#This Row],[SampleVariableLabel]]+100*Systematic[[#This Row],[State]]</f>
        <v>1046010506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1046</v>
      </c>
      <c r="B9200" s="1">
        <f>IF(C9200=0,IF(B9199=Protocol!$V$20,1,B9199+1),B9199)</f>
        <v>1</v>
      </c>
      <c r="C9200" s="1">
        <f>IF(C9199+1=Protocol!$V$21,0,C9199+1)</f>
        <v>6</v>
      </c>
      <c r="D9200" s="1">
        <f t="shared" si="303"/>
        <v>1</v>
      </c>
      <c r="E9200" s="1" t="str">
        <f>INDEX(Protocol[Mark],MATCH(C9200,Protocol[Step],0))</f>
        <v>5U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1046010001</v>
      </c>
      <c r="H9200" s="134">
        <f>Systematic[[#This Row],[SampleVariableLabel]]+100*Systematic[[#This Row],[State]]</f>
        <v>1046010601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1046</v>
      </c>
      <c r="B9201" s="1">
        <f>IF(C9201=0,IF(B9200=Protocol!$V$20,1,B9200+1),B9200)</f>
        <v>1</v>
      </c>
      <c r="C9201" s="1">
        <f>IF(C9200+1=Protocol!$V$21,0,C9200+1)</f>
        <v>7</v>
      </c>
      <c r="D9201" s="1">
        <f t="shared" si="303"/>
        <v>2</v>
      </c>
      <c r="E9201" s="1" t="str">
        <f>INDEX(Protocol[Mark],MATCH(C9201,Protocol[Step],0))</f>
        <v>6Rot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1046010002</v>
      </c>
      <c r="H9201" s="134">
        <f>Systematic[[#This Row],[SampleVariableLabel]]+100*Systematic[[#This Row],[State]]</f>
        <v>1046010702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1047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1pfi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1047010003</v>
      </c>
      <c r="H9202" s="134">
        <f>Systematic[[#This Row],[SampleVariableLabel]]+100*Systematic[[#This Row],[State]]</f>
        <v>1047010003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1047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1OctM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1047010004</v>
      </c>
      <c r="H9203" s="134">
        <f>Systematic[[#This Row],[SampleVariableLabel]]+100*Systematic[[#This Row],[State]]</f>
        <v>1047010104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1047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2D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1047010005</v>
      </c>
      <c r="H9204" s="134">
        <f>Systematic[[#This Row],[SampleVariableLabel]]+100*Systematic[[#This Row],[State]]</f>
        <v>1047010205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1047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2c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1047010006</v>
      </c>
      <c r="H9205" s="134">
        <f>Systematic[[#This Row],[SampleVariableLabel]]+100*Systematic[[#This Row],[State]]</f>
        <v>1047010306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1047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3P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1047010001</v>
      </c>
      <c r="H9206" s="134">
        <f>Systematic[[#This Row],[SampleVariableLabel]]+100*Systematic[[#This Row],[State]]</f>
        <v>1047010401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1047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4S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1047010002</v>
      </c>
      <c r="H9207" s="134">
        <f>Systematic[[#This Row],[SampleVariableLabel]]+100*Systematic[[#This Row],[State]]</f>
        <v>1047010502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1047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5U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1047010003</v>
      </c>
      <c r="H9208" s="134">
        <f>Systematic[[#This Row],[SampleVariableLabel]]+100*Systematic[[#This Row],[State]]</f>
        <v>1047010603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1047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6Rot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1047010004</v>
      </c>
      <c r="H9209" s="134">
        <f>Systematic[[#This Row],[SampleVariableLabel]]+100*Systematic[[#This Row],[State]]</f>
        <v>1047010704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1048</v>
      </c>
      <c r="B9210" s="1">
        <f>IF(C9210=0,IF(B9209=Protocol!$V$20,1,B9209+1),B9209)</f>
        <v>1</v>
      </c>
      <c r="C9210" s="1">
        <f>IF(C9209+1=Protocol!$V$21,0,C9209+1)</f>
        <v>0</v>
      </c>
      <c r="D9210" s="1">
        <f t="shared" si="303"/>
        <v>5</v>
      </c>
      <c r="E9210" s="1" t="str">
        <f>INDEX(Protocol[Mark],MATCH(C9210,Protocol[Step],0))</f>
        <v>1pfi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1048010005</v>
      </c>
      <c r="H9210" s="134">
        <f>Systematic[[#This Row],[SampleVariableLabel]]+100*Systematic[[#This Row],[State]]</f>
        <v>1048010005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1048</v>
      </c>
      <c r="B9211" s="1">
        <f>IF(C9211=0,IF(B9210=Protocol!$V$20,1,B9210+1),B9210)</f>
        <v>1</v>
      </c>
      <c r="C9211" s="1">
        <f>IF(C9210+1=Protocol!$V$21,0,C9210+1)</f>
        <v>1</v>
      </c>
      <c r="D9211" s="1">
        <f t="shared" si="303"/>
        <v>6</v>
      </c>
      <c r="E9211" s="1" t="str">
        <f>INDEX(Protocol[Mark],MATCH(C9211,Protocol[Step],0))</f>
        <v>1OctM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1048010006</v>
      </c>
      <c r="H9211" s="134">
        <f>Systematic[[#This Row],[SampleVariableLabel]]+100*Systematic[[#This Row],[State]]</f>
        <v>1048010106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1048</v>
      </c>
      <c r="B9212" s="1">
        <f>IF(C9212=0,IF(B9211=Protocol!$V$20,1,B9211+1),B9211)</f>
        <v>1</v>
      </c>
      <c r="C9212" s="1">
        <f>IF(C9211+1=Protocol!$V$21,0,C9211+1)</f>
        <v>2</v>
      </c>
      <c r="D9212" s="1">
        <f t="shared" si="303"/>
        <v>1</v>
      </c>
      <c r="E9212" s="1" t="str">
        <f>INDEX(Protocol[Mark],MATCH(C9212,Protocol[Step],0))</f>
        <v>2D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1048010001</v>
      </c>
      <c r="H9212" s="134">
        <f>Systematic[[#This Row],[SampleVariableLabel]]+100*Systematic[[#This Row],[State]]</f>
        <v>1048010201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1048</v>
      </c>
      <c r="B9213" s="1">
        <f>IF(C9213=0,IF(B9212=Protocol!$V$20,1,B9212+1),B9212)</f>
        <v>1</v>
      </c>
      <c r="C9213" s="1">
        <f>IF(C9212+1=Protocol!$V$21,0,C9212+1)</f>
        <v>3</v>
      </c>
      <c r="D9213" s="1">
        <f t="shared" si="303"/>
        <v>2</v>
      </c>
      <c r="E9213" s="1" t="str">
        <f>INDEX(Protocol[Mark],MATCH(C9213,Protocol[Step],0))</f>
        <v>2c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1048010002</v>
      </c>
      <c r="H9213" s="134">
        <f>Systematic[[#This Row],[SampleVariableLabel]]+100*Systematic[[#This Row],[State]]</f>
        <v>1048010302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1048</v>
      </c>
      <c r="B9214" s="1">
        <f>IF(C9214=0,IF(B9213=Protocol!$V$20,1,B9213+1),B9213)</f>
        <v>1</v>
      </c>
      <c r="C9214" s="1">
        <f>IF(C9213+1=Protocol!$V$21,0,C9213+1)</f>
        <v>4</v>
      </c>
      <c r="D9214" s="1">
        <f t="shared" si="303"/>
        <v>3</v>
      </c>
      <c r="E9214" s="1" t="str">
        <f>INDEX(Protocol[Mark],MATCH(C9214,Protocol[Step],0))</f>
        <v>3P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1048010003</v>
      </c>
      <c r="H9214" s="134">
        <f>Systematic[[#This Row],[SampleVariableLabel]]+100*Systematic[[#This Row],[State]]</f>
        <v>1048010403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1048</v>
      </c>
      <c r="B9215" s="1">
        <f>IF(C9215=0,IF(B9214=Protocol!$V$20,1,B9214+1),B9214)</f>
        <v>1</v>
      </c>
      <c r="C9215" s="1">
        <f>IF(C9214+1=Protocol!$V$21,0,C9214+1)</f>
        <v>5</v>
      </c>
      <c r="D9215" s="1">
        <f t="shared" si="303"/>
        <v>4</v>
      </c>
      <c r="E9215" s="1" t="str">
        <f>INDEX(Protocol[Mark],MATCH(C9215,Protocol[Step],0))</f>
        <v>4S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1048010004</v>
      </c>
      <c r="H9215" s="134">
        <f>Systematic[[#This Row],[SampleVariableLabel]]+100*Systematic[[#This Row],[State]]</f>
        <v>1048010504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1048</v>
      </c>
      <c r="B9216" s="1">
        <f>IF(C9216=0,IF(B9215=Protocol!$V$20,1,B9215+1),B9215)</f>
        <v>1</v>
      </c>
      <c r="C9216" s="1">
        <f>IF(C9215+1=Protocol!$V$21,0,C9215+1)</f>
        <v>6</v>
      </c>
      <c r="D9216" s="1">
        <f t="shared" si="303"/>
        <v>5</v>
      </c>
      <c r="E9216" s="1" t="str">
        <f>INDEX(Protocol[Mark],MATCH(C9216,Protocol[Step],0))</f>
        <v>5U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1048010005</v>
      </c>
      <c r="H9216" s="134">
        <f>Systematic[[#This Row],[SampleVariableLabel]]+100*Systematic[[#This Row],[State]]</f>
        <v>1048010605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1048</v>
      </c>
      <c r="B9217" s="1">
        <f>IF(C9217=0,IF(B9216=Protocol!$V$20,1,B9216+1),B9216)</f>
        <v>1</v>
      </c>
      <c r="C9217" s="1">
        <f>IF(C9216+1=Protocol!$V$21,0,C9216+1)</f>
        <v>7</v>
      </c>
      <c r="D9217" s="1">
        <f t="shared" si="303"/>
        <v>6</v>
      </c>
      <c r="E9217" s="1" t="str">
        <f>INDEX(Protocol[Mark],MATCH(C9217,Protocol[Step],0))</f>
        <v>6Rot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1048010006</v>
      </c>
      <c r="H9217" s="134">
        <f>Systematic[[#This Row],[SampleVariableLabel]]+100*Systematic[[#This Row],[State]]</f>
        <v>1048010706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1049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1pfi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1049010001</v>
      </c>
      <c r="H9218" s="134">
        <f>Systematic[[#This Row],[SampleVariableLabel]]+100*Systematic[[#This Row],[State]]</f>
        <v>1049010001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1049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1OctM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1049010002</v>
      </c>
      <c r="H9219" s="134">
        <f>Systematic[[#This Row],[SampleVariableLabel]]+100*Systematic[[#This Row],[State]]</f>
        <v>1049010102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1049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2D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1049010003</v>
      </c>
      <c r="H9220" s="134">
        <f>Systematic[[#This Row],[SampleVariableLabel]]+100*Systematic[[#This Row],[State]]</f>
        <v>1049010203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1049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2c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1049010004</v>
      </c>
      <c r="H9221" s="134">
        <f>Systematic[[#This Row],[SampleVariableLabel]]+100*Systematic[[#This Row],[State]]</f>
        <v>1049010304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1049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3P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1049010005</v>
      </c>
      <c r="H9222" s="134">
        <f>Systematic[[#This Row],[SampleVariableLabel]]+100*Systematic[[#This Row],[State]]</f>
        <v>1049010405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1049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4S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1049010006</v>
      </c>
      <c r="H9223" s="134">
        <f>Systematic[[#This Row],[SampleVariableLabel]]+100*Systematic[[#This Row],[State]]</f>
        <v>1049010506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1049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5U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1049010001</v>
      </c>
      <c r="H9224" s="134">
        <f>Systematic[[#This Row],[SampleVariableLabel]]+100*Systematic[[#This Row],[State]]</f>
        <v>1049010601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1049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6Rot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1049010002</v>
      </c>
      <c r="H9225" s="134">
        <f>Systematic[[#This Row],[SampleVariableLabel]]+100*Systematic[[#This Row],[State]]</f>
        <v>1049010702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1050</v>
      </c>
      <c r="B9226" s="1">
        <f>IF(C9226=0,IF(B9225=Protocol!$V$20,1,B9225+1),B9225)</f>
        <v>1</v>
      </c>
      <c r="C9226" s="1">
        <f>IF(C9225+1=Protocol!$V$21,0,C9225+1)</f>
        <v>0</v>
      </c>
      <c r="D9226" s="1">
        <f t="shared" si="305"/>
        <v>3</v>
      </c>
      <c r="E9226" s="1" t="str">
        <f>INDEX(Protocol[Mark],MATCH(C9226,Protocol[Step],0))</f>
        <v>1pfi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1050010003</v>
      </c>
      <c r="H9226" s="134">
        <f>Systematic[[#This Row],[SampleVariableLabel]]+100*Systematic[[#This Row],[State]]</f>
        <v>1050010003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1050</v>
      </c>
      <c r="B9227" s="1">
        <f>IF(C9227=0,IF(B9226=Protocol!$V$20,1,B9226+1),B9226)</f>
        <v>1</v>
      </c>
      <c r="C9227" s="1">
        <f>IF(C9226+1=Protocol!$V$21,0,C9226+1)</f>
        <v>1</v>
      </c>
      <c r="D9227" s="1">
        <f t="shared" si="305"/>
        <v>4</v>
      </c>
      <c r="E9227" s="1" t="str">
        <f>INDEX(Protocol[Mark],MATCH(C9227,Protocol[Step],0))</f>
        <v>1OctM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1050010004</v>
      </c>
      <c r="H9227" s="134">
        <f>Systematic[[#This Row],[SampleVariableLabel]]+100*Systematic[[#This Row],[State]]</f>
        <v>1050010104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1050</v>
      </c>
      <c r="B9228" s="1">
        <f>IF(C9228=0,IF(B9227=Protocol!$V$20,1,B9227+1),B9227)</f>
        <v>1</v>
      </c>
      <c r="C9228" s="1">
        <f>IF(C9227+1=Protocol!$V$21,0,C9227+1)</f>
        <v>2</v>
      </c>
      <c r="D9228" s="1">
        <f t="shared" si="305"/>
        <v>5</v>
      </c>
      <c r="E9228" s="1" t="str">
        <f>INDEX(Protocol[Mark],MATCH(C9228,Protocol[Step],0))</f>
        <v>2D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1050010005</v>
      </c>
      <c r="H9228" s="134">
        <f>Systematic[[#This Row],[SampleVariableLabel]]+100*Systematic[[#This Row],[State]]</f>
        <v>1050010205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1050</v>
      </c>
      <c r="B9229" s="1">
        <f>IF(C9229=0,IF(B9228=Protocol!$V$20,1,B9228+1),B9228)</f>
        <v>1</v>
      </c>
      <c r="C9229" s="1">
        <f>IF(C9228+1=Protocol!$V$21,0,C9228+1)</f>
        <v>3</v>
      </c>
      <c r="D9229" s="1">
        <f t="shared" si="305"/>
        <v>6</v>
      </c>
      <c r="E9229" s="1" t="str">
        <f>INDEX(Protocol[Mark],MATCH(C9229,Protocol[Step],0))</f>
        <v>2c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1050010006</v>
      </c>
      <c r="H9229" s="134">
        <f>Systematic[[#This Row],[SampleVariableLabel]]+100*Systematic[[#This Row],[State]]</f>
        <v>1050010306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1050</v>
      </c>
      <c r="B9230" s="1">
        <f>IF(C9230=0,IF(B9229=Protocol!$V$20,1,B9229+1),B9229)</f>
        <v>1</v>
      </c>
      <c r="C9230" s="1">
        <f>IF(C9229+1=Protocol!$V$21,0,C9229+1)</f>
        <v>4</v>
      </c>
      <c r="D9230" s="1">
        <f t="shared" si="305"/>
        <v>1</v>
      </c>
      <c r="E9230" s="1" t="str">
        <f>INDEX(Protocol[Mark],MATCH(C9230,Protocol[Step],0))</f>
        <v>3P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1050010001</v>
      </c>
      <c r="H9230" s="134">
        <f>Systematic[[#This Row],[SampleVariableLabel]]+100*Systematic[[#This Row],[State]]</f>
        <v>1050010401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1050</v>
      </c>
      <c r="B9231" s="1">
        <f>IF(C9231=0,IF(B9230=Protocol!$V$20,1,B9230+1),B9230)</f>
        <v>1</v>
      </c>
      <c r="C9231" s="1">
        <f>IF(C9230+1=Protocol!$V$21,0,C9230+1)</f>
        <v>5</v>
      </c>
      <c r="D9231" s="1">
        <f t="shared" si="305"/>
        <v>2</v>
      </c>
      <c r="E9231" s="1" t="str">
        <f>INDEX(Protocol[Mark],MATCH(C9231,Protocol[Step],0))</f>
        <v>4S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1050010002</v>
      </c>
      <c r="H9231" s="134">
        <f>Systematic[[#This Row],[SampleVariableLabel]]+100*Systematic[[#This Row],[State]]</f>
        <v>1050010502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1050</v>
      </c>
      <c r="B9232" s="1">
        <f>IF(C9232=0,IF(B9231=Protocol!$V$20,1,B9231+1),B9231)</f>
        <v>1</v>
      </c>
      <c r="C9232" s="1">
        <f>IF(C9231+1=Protocol!$V$21,0,C9231+1)</f>
        <v>6</v>
      </c>
      <c r="D9232" s="1">
        <f t="shared" si="305"/>
        <v>3</v>
      </c>
      <c r="E9232" s="1" t="str">
        <f>INDEX(Protocol[Mark],MATCH(C9232,Protocol[Step],0))</f>
        <v>5U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1050010003</v>
      </c>
      <c r="H9232" s="134">
        <f>Systematic[[#This Row],[SampleVariableLabel]]+100*Systematic[[#This Row],[State]]</f>
        <v>1050010603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1050</v>
      </c>
      <c r="B9233" s="1">
        <f>IF(C9233=0,IF(B9232=Protocol!$V$20,1,B9232+1),B9232)</f>
        <v>1</v>
      </c>
      <c r="C9233" s="1">
        <f>IF(C9232+1=Protocol!$V$21,0,C9232+1)</f>
        <v>7</v>
      </c>
      <c r="D9233" s="1">
        <f t="shared" si="305"/>
        <v>4</v>
      </c>
      <c r="E9233" s="1" t="str">
        <f>INDEX(Protocol[Mark],MATCH(C9233,Protocol[Step],0))</f>
        <v>6Rot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1050010004</v>
      </c>
      <c r="H9233" s="134">
        <f>Systematic[[#This Row],[SampleVariableLabel]]+100*Systematic[[#This Row],[State]]</f>
        <v>1050010704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1051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1051010005</v>
      </c>
      <c r="H9234" s="134">
        <f>Systematic[[#This Row],[SampleVariableLabel]]+100*Systematic[[#This Row],[State]]</f>
        <v>1051010005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1051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1OctM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1051010006</v>
      </c>
      <c r="H9235" s="134">
        <f>Systematic[[#This Row],[SampleVariableLabel]]+100*Systematic[[#This Row],[State]]</f>
        <v>1051010106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1051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1051010001</v>
      </c>
      <c r="H9236" s="134">
        <f>Systematic[[#This Row],[SampleVariableLabel]]+100*Systematic[[#This Row],[State]]</f>
        <v>1051010201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1051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2c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1051010002</v>
      </c>
      <c r="H9237" s="134">
        <f>Systematic[[#This Row],[SampleVariableLabel]]+100*Systematic[[#This Row],[State]]</f>
        <v>1051010302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1051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3P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1051010003</v>
      </c>
      <c r="H9238" s="134">
        <f>Systematic[[#This Row],[SampleVariableLabel]]+100*Systematic[[#This Row],[State]]</f>
        <v>1051010403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1051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4S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1051010004</v>
      </c>
      <c r="H9239" s="134">
        <f>Systematic[[#This Row],[SampleVariableLabel]]+100*Systematic[[#This Row],[State]]</f>
        <v>1051010504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1051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5U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1051010005</v>
      </c>
      <c r="H9240" s="134">
        <f>Systematic[[#This Row],[SampleVariableLabel]]+100*Systematic[[#This Row],[State]]</f>
        <v>1051010605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1051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6Rot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1051010006</v>
      </c>
      <c r="H9241" s="134">
        <f>Systematic[[#This Row],[SampleVariableLabel]]+100*Systematic[[#This Row],[State]]</f>
        <v>1051010706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1052</v>
      </c>
      <c r="B9242" s="1">
        <f>IF(C9242=0,IF(B9241=Protocol!$V$20,1,B9241+1),B9241)</f>
        <v>1</v>
      </c>
      <c r="C9242" s="1">
        <f>IF(C9241+1=Protocol!$V$21,0,C9241+1)</f>
        <v>0</v>
      </c>
      <c r="D9242" s="1">
        <f t="shared" si="305"/>
        <v>1</v>
      </c>
      <c r="E9242" s="1" t="str">
        <f>INDEX(Protocol[Mark],MATCH(C9242,Protocol[Step],0))</f>
        <v>1pfi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1052010001</v>
      </c>
      <c r="H9242" s="134">
        <f>Systematic[[#This Row],[SampleVariableLabel]]+100*Systematic[[#This Row],[State]]</f>
        <v>1052010001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1052</v>
      </c>
      <c r="B9243" s="1">
        <f>IF(C9243=0,IF(B9242=Protocol!$V$20,1,B9242+1),B9242)</f>
        <v>1</v>
      </c>
      <c r="C9243" s="1">
        <f>IF(C9242+1=Protocol!$V$21,0,C9242+1)</f>
        <v>1</v>
      </c>
      <c r="D9243" s="1">
        <f t="shared" si="305"/>
        <v>2</v>
      </c>
      <c r="E9243" s="1" t="str">
        <f>INDEX(Protocol[Mark],MATCH(C9243,Protocol[Step],0))</f>
        <v>1OctM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1052010002</v>
      </c>
      <c r="H9243" s="134">
        <f>Systematic[[#This Row],[SampleVariableLabel]]+100*Systematic[[#This Row],[State]]</f>
        <v>1052010102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1052</v>
      </c>
      <c r="B9244" s="1">
        <f>IF(C9244=0,IF(B9243=Protocol!$V$20,1,B9243+1),B9243)</f>
        <v>1</v>
      </c>
      <c r="C9244" s="1">
        <f>IF(C9243+1=Protocol!$V$21,0,C9243+1)</f>
        <v>2</v>
      </c>
      <c r="D9244" s="1">
        <f t="shared" si="305"/>
        <v>3</v>
      </c>
      <c r="E9244" s="1" t="str">
        <f>INDEX(Protocol[Mark],MATCH(C9244,Protocol[Step],0))</f>
        <v>2D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1052010003</v>
      </c>
      <c r="H9244" s="134">
        <f>Systematic[[#This Row],[SampleVariableLabel]]+100*Systematic[[#This Row],[State]]</f>
        <v>1052010203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1052</v>
      </c>
      <c r="B9245" s="1">
        <f>IF(C9245=0,IF(B9244=Protocol!$V$20,1,B9244+1),B9244)</f>
        <v>1</v>
      </c>
      <c r="C9245" s="1">
        <f>IF(C9244+1=Protocol!$V$21,0,C9244+1)</f>
        <v>3</v>
      </c>
      <c r="D9245" s="1">
        <f t="shared" si="305"/>
        <v>4</v>
      </c>
      <c r="E9245" s="1" t="str">
        <f>INDEX(Protocol[Mark],MATCH(C9245,Protocol[Step],0))</f>
        <v>2c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1052010004</v>
      </c>
      <c r="H9245" s="134">
        <f>Systematic[[#This Row],[SampleVariableLabel]]+100*Systematic[[#This Row],[State]]</f>
        <v>1052010304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1052</v>
      </c>
      <c r="B9246" s="1">
        <f>IF(C9246=0,IF(B9245=Protocol!$V$20,1,B9245+1),B9245)</f>
        <v>1</v>
      </c>
      <c r="C9246" s="1">
        <f>IF(C9245+1=Protocol!$V$21,0,C9245+1)</f>
        <v>4</v>
      </c>
      <c r="D9246" s="1">
        <f t="shared" si="305"/>
        <v>5</v>
      </c>
      <c r="E9246" s="1" t="str">
        <f>INDEX(Protocol[Mark],MATCH(C9246,Protocol[Step],0))</f>
        <v>3P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1052010005</v>
      </c>
      <c r="H9246" s="134">
        <f>Systematic[[#This Row],[SampleVariableLabel]]+100*Systematic[[#This Row],[State]]</f>
        <v>1052010405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1052</v>
      </c>
      <c r="B9247" s="1">
        <f>IF(C9247=0,IF(B9246=Protocol!$V$20,1,B9246+1),B9246)</f>
        <v>1</v>
      </c>
      <c r="C9247" s="1">
        <f>IF(C9246+1=Protocol!$V$21,0,C9246+1)</f>
        <v>5</v>
      </c>
      <c r="D9247" s="1">
        <f t="shared" si="305"/>
        <v>6</v>
      </c>
      <c r="E9247" s="1" t="str">
        <f>INDEX(Protocol[Mark],MATCH(C9247,Protocol[Step],0))</f>
        <v>4S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1052010006</v>
      </c>
      <c r="H9247" s="134">
        <f>Systematic[[#This Row],[SampleVariableLabel]]+100*Systematic[[#This Row],[State]]</f>
        <v>1052010506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1052</v>
      </c>
      <c r="B9248" s="1">
        <f>IF(C9248=0,IF(B9247=Protocol!$V$20,1,B9247+1),B9247)</f>
        <v>1</v>
      </c>
      <c r="C9248" s="1">
        <f>IF(C9247+1=Protocol!$V$21,0,C9247+1)</f>
        <v>6</v>
      </c>
      <c r="D9248" s="1">
        <f t="shared" si="305"/>
        <v>1</v>
      </c>
      <c r="E9248" s="1" t="str">
        <f>INDEX(Protocol[Mark],MATCH(C9248,Protocol[Step],0))</f>
        <v>5U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1052010001</v>
      </c>
      <c r="H9248" s="134">
        <f>Systematic[[#This Row],[SampleVariableLabel]]+100*Systematic[[#This Row],[State]]</f>
        <v>1052010601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1052</v>
      </c>
      <c r="B9249" s="1">
        <f>IF(C9249=0,IF(B9248=Protocol!$V$20,1,B9248+1),B9248)</f>
        <v>1</v>
      </c>
      <c r="C9249" s="1">
        <f>IF(C9248+1=Protocol!$V$21,0,C9248+1)</f>
        <v>7</v>
      </c>
      <c r="D9249" s="1">
        <f t="shared" si="305"/>
        <v>2</v>
      </c>
      <c r="E9249" s="1" t="str">
        <f>INDEX(Protocol[Mark],MATCH(C9249,Protocol[Step],0))</f>
        <v>6Rot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1052010002</v>
      </c>
      <c r="H9249" s="134">
        <f>Systematic[[#This Row],[SampleVariableLabel]]+100*Systematic[[#This Row],[State]]</f>
        <v>1052010702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1053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1pfi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1053010003</v>
      </c>
      <c r="H9250" s="134">
        <f>Systematic[[#This Row],[SampleVariableLabel]]+100*Systematic[[#This Row],[State]]</f>
        <v>1053010003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1053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1OctM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1053010004</v>
      </c>
      <c r="H9251" s="134">
        <f>Systematic[[#This Row],[SampleVariableLabel]]+100*Systematic[[#This Row],[State]]</f>
        <v>1053010104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1053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2D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1053010005</v>
      </c>
      <c r="H9252" s="134">
        <f>Systematic[[#This Row],[SampleVariableLabel]]+100*Systematic[[#This Row],[State]]</f>
        <v>1053010205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1053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2c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1053010006</v>
      </c>
      <c r="H9253" s="134">
        <f>Systematic[[#This Row],[SampleVariableLabel]]+100*Systematic[[#This Row],[State]]</f>
        <v>1053010306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1053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3P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1053010001</v>
      </c>
      <c r="H9254" s="134">
        <f>Systematic[[#This Row],[SampleVariableLabel]]+100*Systematic[[#This Row],[State]]</f>
        <v>1053010401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1053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4S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1053010002</v>
      </c>
      <c r="H9255" s="134">
        <f>Systematic[[#This Row],[SampleVariableLabel]]+100*Systematic[[#This Row],[State]]</f>
        <v>1053010502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1053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5U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1053010003</v>
      </c>
      <c r="H9256" s="134">
        <f>Systematic[[#This Row],[SampleVariableLabel]]+100*Systematic[[#This Row],[State]]</f>
        <v>1053010603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1053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6Rot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1053010004</v>
      </c>
      <c r="H9257" s="134">
        <f>Systematic[[#This Row],[SampleVariableLabel]]+100*Systematic[[#This Row],[State]]</f>
        <v>1053010704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1054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1pfi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1054010005</v>
      </c>
      <c r="H9258" s="134">
        <f>Systematic[[#This Row],[SampleVariableLabel]]+100*Systematic[[#This Row],[State]]</f>
        <v>1054010005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1054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1OctM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1054010006</v>
      </c>
      <c r="H9259" s="134">
        <f>Systematic[[#This Row],[SampleVariableLabel]]+100*Systematic[[#This Row],[State]]</f>
        <v>1054010106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1054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1054010001</v>
      </c>
      <c r="H9260" s="134">
        <f>Systematic[[#This Row],[SampleVariableLabel]]+100*Systematic[[#This Row],[State]]</f>
        <v>1054010201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1054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1054010002</v>
      </c>
      <c r="H9261" s="134">
        <f>Systematic[[#This Row],[SampleVariableLabel]]+100*Systematic[[#This Row],[State]]</f>
        <v>1054010302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1054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3P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1054010003</v>
      </c>
      <c r="H9262" s="134">
        <f>Systematic[[#This Row],[SampleVariableLabel]]+100*Systematic[[#This Row],[State]]</f>
        <v>1054010403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1054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4S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1054010004</v>
      </c>
      <c r="H9263" s="134">
        <f>Systematic[[#This Row],[SampleVariableLabel]]+100*Systematic[[#This Row],[State]]</f>
        <v>1054010504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1054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5U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1054010005</v>
      </c>
      <c r="H9264" s="134">
        <f>Systematic[[#This Row],[SampleVariableLabel]]+100*Systematic[[#This Row],[State]]</f>
        <v>1054010605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1054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6Rot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1054010006</v>
      </c>
      <c r="H9265" s="134">
        <f>Systematic[[#This Row],[SampleVariableLabel]]+100*Systematic[[#This Row],[State]]</f>
        <v>1054010706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1055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1pfi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1055010001</v>
      </c>
      <c r="H9266" s="134">
        <f>Systematic[[#This Row],[SampleVariableLabel]]+100*Systematic[[#This Row],[State]]</f>
        <v>1055010001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1055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1OctM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1055010002</v>
      </c>
      <c r="H9267" s="134">
        <f>Systematic[[#This Row],[SampleVariableLabel]]+100*Systematic[[#This Row],[State]]</f>
        <v>1055010102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1055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2D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1055010003</v>
      </c>
      <c r="H9268" s="134">
        <f>Systematic[[#This Row],[SampleVariableLabel]]+100*Systematic[[#This Row],[State]]</f>
        <v>1055010203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1055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2c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1055010004</v>
      </c>
      <c r="H9269" s="134">
        <f>Systematic[[#This Row],[SampleVariableLabel]]+100*Systematic[[#This Row],[State]]</f>
        <v>1055010304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1055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3P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1055010005</v>
      </c>
      <c r="H9270" s="134">
        <f>Systematic[[#This Row],[SampleVariableLabel]]+100*Systematic[[#This Row],[State]]</f>
        <v>1055010405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1055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4S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1055010006</v>
      </c>
      <c r="H9271" s="134">
        <f>Systematic[[#This Row],[SampleVariableLabel]]+100*Systematic[[#This Row],[State]]</f>
        <v>1055010506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1055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5U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1055010001</v>
      </c>
      <c r="H9272" s="134">
        <f>Systematic[[#This Row],[SampleVariableLabel]]+100*Systematic[[#This Row],[State]]</f>
        <v>1055010601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1055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6Rot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1055010002</v>
      </c>
      <c r="H9273" s="134">
        <f>Systematic[[#This Row],[SampleVariableLabel]]+100*Systematic[[#This Row],[State]]</f>
        <v>1055010702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1056</v>
      </c>
      <c r="B9274" s="1">
        <f>IF(C9274=0,IF(B9273=Protocol!$V$20,1,B9273+1),B9273)</f>
        <v>1</v>
      </c>
      <c r="C9274" s="1">
        <f>IF(C9273+1=Protocol!$V$21,0,C9273+1)</f>
        <v>0</v>
      </c>
      <c r="D9274" s="1">
        <f t="shared" si="305"/>
        <v>3</v>
      </c>
      <c r="E9274" s="1" t="str">
        <f>INDEX(Protocol[Mark],MATCH(C9274,Protocol[Step],0))</f>
        <v>1pfi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1056010003</v>
      </c>
      <c r="H9274" s="134">
        <f>Systematic[[#This Row],[SampleVariableLabel]]+100*Systematic[[#This Row],[State]]</f>
        <v>1056010003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1056</v>
      </c>
      <c r="B9275" s="1">
        <f>IF(C9275=0,IF(B9274=Protocol!$V$20,1,B9274+1),B9274)</f>
        <v>1</v>
      </c>
      <c r="C9275" s="1">
        <f>IF(C9274+1=Protocol!$V$21,0,C9274+1)</f>
        <v>1</v>
      </c>
      <c r="D9275" s="1">
        <f t="shared" si="305"/>
        <v>4</v>
      </c>
      <c r="E9275" s="1" t="str">
        <f>INDEX(Protocol[Mark],MATCH(C9275,Protocol[Step],0))</f>
        <v>1OctM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1056010004</v>
      </c>
      <c r="H9275" s="134">
        <f>Systematic[[#This Row],[SampleVariableLabel]]+100*Systematic[[#This Row],[State]]</f>
        <v>1056010104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1056</v>
      </c>
      <c r="B9276" s="1">
        <f>IF(C9276=0,IF(B9275=Protocol!$V$20,1,B9275+1),B9275)</f>
        <v>1</v>
      </c>
      <c r="C9276" s="1">
        <f>IF(C9275+1=Protocol!$V$21,0,C9275+1)</f>
        <v>2</v>
      </c>
      <c r="D9276" s="1">
        <f t="shared" si="305"/>
        <v>5</v>
      </c>
      <c r="E9276" s="1" t="str">
        <f>INDEX(Protocol[Mark],MATCH(C9276,Protocol[Step],0))</f>
        <v>2D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1056010005</v>
      </c>
      <c r="H9276" s="134">
        <f>Systematic[[#This Row],[SampleVariableLabel]]+100*Systematic[[#This Row],[State]]</f>
        <v>1056010205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1056</v>
      </c>
      <c r="B9277" s="1">
        <f>IF(C9277=0,IF(B9276=Protocol!$V$20,1,B9276+1),B9276)</f>
        <v>1</v>
      </c>
      <c r="C9277" s="1">
        <f>IF(C9276+1=Protocol!$V$21,0,C9276+1)</f>
        <v>3</v>
      </c>
      <c r="D9277" s="1">
        <f t="shared" si="305"/>
        <v>6</v>
      </c>
      <c r="E9277" s="1" t="str">
        <f>INDEX(Protocol[Mark],MATCH(C9277,Protocol[Step],0))</f>
        <v>2c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1056010006</v>
      </c>
      <c r="H9277" s="134">
        <f>Systematic[[#This Row],[SampleVariableLabel]]+100*Systematic[[#This Row],[State]]</f>
        <v>1056010306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1056</v>
      </c>
      <c r="B9278" s="1">
        <f>IF(C9278=0,IF(B9277=Protocol!$V$20,1,B9277+1),B9277)</f>
        <v>1</v>
      </c>
      <c r="C9278" s="1">
        <f>IF(C9277+1=Protocol!$V$21,0,C9277+1)</f>
        <v>4</v>
      </c>
      <c r="D9278" s="1">
        <f t="shared" si="305"/>
        <v>1</v>
      </c>
      <c r="E9278" s="1" t="str">
        <f>INDEX(Protocol[Mark],MATCH(C9278,Protocol[Step],0))</f>
        <v>3P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1056010001</v>
      </c>
      <c r="H9278" s="134">
        <f>Systematic[[#This Row],[SampleVariableLabel]]+100*Systematic[[#This Row],[State]]</f>
        <v>1056010401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1056</v>
      </c>
      <c r="B9279" s="1">
        <f>IF(C9279=0,IF(B9278=Protocol!$V$20,1,B9278+1),B9278)</f>
        <v>1</v>
      </c>
      <c r="C9279" s="1">
        <f>IF(C9278+1=Protocol!$V$21,0,C9278+1)</f>
        <v>5</v>
      </c>
      <c r="D9279" s="1">
        <f t="shared" si="305"/>
        <v>2</v>
      </c>
      <c r="E9279" s="1" t="str">
        <f>INDEX(Protocol[Mark],MATCH(C9279,Protocol[Step],0))</f>
        <v>4S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1056010002</v>
      </c>
      <c r="H9279" s="134">
        <f>Systematic[[#This Row],[SampleVariableLabel]]+100*Systematic[[#This Row],[State]]</f>
        <v>1056010502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1056</v>
      </c>
      <c r="B9280" s="1">
        <f>IF(C9280=0,IF(B9279=Protocol!$V$20,1,B9279+1),B9279)</f>
        <v>1</v>
      </c>
      <c r="C9280" s="1">
        <f>IF(C9279+1=Protocol!$V$21,0,C9279+1)</f>
        <v>6</v>
      </c>
      <c r="D9280" s="1">
        <f t="shared" si="305"/>
        <v>3</v>
      </c>
      <c r="E9280" s="1" t="str">
        <f>INDEX(Protocol[Mark],MATCH(C9280,Protocol[Step],0))</f>
        <v>5U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1056010003</v>
      </c>
      <c r="H9280" s="134">
        <f>Systematic[[#This Row],[SampleVariableLabel]]+100*Systematic[[#This Row],[State]]</f>
        <v>1056010603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1056</v>
      </c>
      <c r="B9281" s="1">
        <f>IF(C9281=0,IF(B9280=Protocol!$V$20,1,B9280+1),B9280)</f>
        <v>1</v>
      </c>
      <c r="C9281" s="1">
        <f>IF(C9280+1=Protocol!$V$21,0,C9280+1)</f>
        <v>7</v>
      </c>
      <c r="D9281" s="1">
        <f t="shared" si="305"/>
        <v>4</v>
      </c>
      <c r="E9281" s="1" t="str">
        <f>INDEX(Protocol[Mark],MATCH(C9281,Protocol[Step],0))</f>
        <v>6Rot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1056010004</v>
      </c>
      <c r="H9281" s="134">
        <f>Systematic[[#This Row],[SampleVariableLabel]]+100*Systematic[[#This Row],[State]]</f>
        <v>1056010704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1057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1pfi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1057010005</v>
      </c>
      <c r="H9282" s="134">
        <f>Systematic[[#This Row],[SampleVariableLabel]]+100*Systematic[[#This Row],[State]]</f>
        <v>1057010005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1057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1OctM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1057010006</v>
      </c>
      <c r="H9283" s="134">
        <f>Systematic[[#This Row],[SampleVariableLabel]]+100*Systematic[[#This Row],[State]]</f>
        <v>1057010106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1057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1057010001</v>
      </c>
      <c r="H9284" s="134">
        <f>Systematic[[#This Row],[SampleVariableLabel]]+100*Systematic[[#This Row],[State]]</f>
        <v>1057010201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1057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2c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1057010002</v>
      </c>
      <c r="H9285" s="134">
        <f>Systematic[[#This Row],[SampleVariableLabel]]+100*Systematic[[#This Row],[State]]</f>
        <v>1057010302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1057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1057010003</v>
      </c>
      <c r="H9286" s="134">
        <f>Systematic[[#This Row],[SampleVariableLabel]]+100*Systematic[[#This Row],[State]]</f>
        <v>1057010403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1057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4S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1057010004</v>
      </c>
      <c r="H9287" s="134">
        <f>Systematic[[#This Row],[SampleVariableLabel]]+100*Systematic[[#This Row],[State]]</f>
        <v>1057010504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1057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5U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1057010005</v>
      </c>
      <c r="H9288" s="134">
        <f>Systematic[[#This Row],[SampleVariableLabel]]+100*Systematic[[#This Row],[State]]</f>
        <v>1057010605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1057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6Rot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1057010006</v>
      </c>
      <c r="H9289" s="134">
        <f>Systematic[[#This Row],[SampleVariableLabel]]+100*Systematic[[#This Row],[State]]</f>
        <v>1057010706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1058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1pfi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1058010001</v>
      </c>
      <c r="H9290" s="134">
        <f>Systematic[[#This Row],[SampleVariableLabel]]+100*Systematic[[#This Row],[State]]</f>
        <v>1058010001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1058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1OctM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1058010002</v>
      </c>
      <c r="H9291" s="134">
        <f>Systematic[[#This Row],[SampleVariableLabel]]+100*Systematic[[#This Row],[State]]</f>
        <v>1058010102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1058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2D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1058010003</v>
      </c>
      <c r="H9292" s="134">
        <f>Systematic[[#This Row],[SampleVariableLabel]]+100*Systematic[[#This Row],[State]]</f>
        <v>1058010203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1058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2c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1058010004</v>
      </c>
      <c r="H9293" s="134">
        <f>Systematic[[#This Row],[SampleVariableLabel]]+100*Systematic[[#This Row],[State]]</f>
        <v>1058010304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1058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3P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1058010005</v>
      </c>
      <c r="H9294" s="134">
        <f>Systematic[[#This Row],[SampleVariableLabel]]+100*Systematic[[#This Row],[State]]</f>
        <v>1058010405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1058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4S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1058010006</v>
      </c>
      <c r="H9295" s="134">
        <f>Systematic[[#This Row],[SampleVariableLabel]]+100*Systematic[[#This Row],[State]]</f>
        <v>1058010506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1058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5U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1058010001</v>
      </c>
      <c r="H9296" s="134">
        <f>Systematic[[#This Row],[SampleVariableLabel]]+100*Systematic[[#This Row],[State]]</f>
        <v>1058010601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1058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6Rot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1058010002</v>
      </c>
      <c r="H9297" s="134">
        <f>Systematic[[#This Row],[SampleVariableLabel]]+100*Systematic[[#This Row],[State]]</f>
        <v>1058010702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1059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1pfi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1059010003</v>
      </c>
      <c r="H9298" s="134">
        <f>Systematic[[#This Row],[SampleVariableLabel]]+100*Systematic[[#This Row],[State]]</f>
        <v>1059010003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1059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1OctM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1059010004</v>
      </c>
      <c r="H9299" s="134">
        <f>Systematic[[#This Row],[SampleVariableLabel]]+100*Systematic[[#This Row],[State]]</f>
        <v>1059010104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1059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2D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1059010005</v>
      </c>
      <c r="H9300" s="134">
        <f>Systematic[[#This Row],[SampleVariableLabel]]+100*Systematic[[#This Row],[State]]</f>
        <v>1059010205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1059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2c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1059010006</v>
      </c>
      <c r="H9301" s="134">
        <f>Systematic[[#This Row],[SampleVariableLabel]]+100*Systematic[[#This Row],[State]]</f>
        <v>1059010306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1059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3P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1059010001</v>
      </c>
      <c r="H9302" s="134">
        <f>Systematic[[#This Row],[SampleVariableLabel]]+100*Systematic[[#This Row],[State]]</f>
        <v>1059010401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1059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4S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1059010002</v>
      </c>
      <c r="H9303" s="134">
        <f>Systematic[[#This Row],[SampleVariableLabel]]+100*Systematic[[#This Row],[State]]</f>
        <v>1059010502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1059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5U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1059010003</v>
      </c>
      <c r="H9304" s="134">
        <f>Systematic[[#This Row],[SampleVariableLabel]]+100*Systematic[[#This Row],[State]]</f>
        <v>1059010603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1059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6Rot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1059010004</v>
      </c>
      <c r="H9305" s="134">
        <f>Systematic[[#This Row],[SampleVariableLabel]]+100*Systematic[[#This Row],[State]]</f>
        <v>1059010704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1060</v>
      </c>
      <c r="B9306" s="1">
        <f>IF(C9306=0,IF(B9305=Protocol!$V$20,1,B9305+1),B9305)</f>
        <v>1</v>
      </c>
      <c r="C9306" s="1">
        <f>IF(C9305+1=Protocol!$V$21,0,C9305+1)</f>
        <v>0</v>
      </c>
      <c r="D9306" s="1">
        <f t="shared" si="307"/>
        <v>5</v>
      </c>
      <c r="E9306" s="1" t="str">
        <f>INDEX(Protocol[Mark],MATCH(C9306,Protocol[Step],0))</f>
        <v>1pfi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1060010005</v>
      </c>
      <c r="H9306" s="134">
        <f>Systematic[[#This Row],[SampleVariableLabel]]+100*Systematic[[#This Row],[State]]</f>
        <v>1060010005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1060</v>
      </c>
      <c r="B9307" s="1">
        <f>IF(C9307=0,IF(B9306=Protocol!$V$20,1,B9306+1),B9306)</f>
        <v>1</v>
      </c>
      <c r="C9307" s="1">
        <f>IF(C9306+1=Protocol!$V$21,0,C9306+1)</f>
        <v>1</v>
      </c>
      <c r="D9307" s="1">
        <f t="shared" si="307"/>
        <v>6</v>
      </c>
      <c r="E9307" s="1" t="str">
        <f>INDEX(Protocol[Mark],MATCH(C9307,Protocol[Step],0))</f>
        <v>1OctM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1060010006</v>
      </c>
      <c r="H9307" s="134">
        <f>Systematic[[#This Row],[SampleVariableLabel]]+100*Systematic[[#This Row],[State]]</f>
        <v>1060010106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1060</v>
      </c>
      <c r="B9308" s="1">
        <f>IF(C9308=0,IF(B9307=Protocol!$V$20,1,B9307+1),B9307)</f>
        <v>1</v>
      </c>
      <c r="C9308" s="1">
        <f>IF(C9307+1=Protocol!$V$21,0,C9307+1)</f>
        <v>2</v>
      </c>
      <c r="D9308" s="1">
        <f t="shared" si="307"/>
        <v>1</v>
      </c>
      <c r="E9308" s="1" t="str">
        <f>INDEX(Protocol[Mark],MATCH(C9308,Protocol[Step],0))</f>
        <v>2D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1060010001</v>
      </c>
      <c r="H9308" s="134">
        <f>Systematic[[#This Row],[SampleVariableLabel]]+100*Systematic[[#This Row],[State]]</f>
        <v>1060010201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1060</v>
      </c>
      <c r="B9309" s="1">
        <f>IF(C9309=0,IF(B9308=Protocol!$V$20,1,B9308+1),B9308)</f>
        <v>1</v>
      </c>
      <c r="C9309" s="1">
        <f>IF(C9308+1=Protocol!$V$21,0,C9308+1)</f>
        <v>3</v>
      </c>
      <c r="D9309" s="1">
        <f t="shared" si="307"/>
        <v>2</v>
      </c>
      <c r="E9309" s="1" t="str">
        <f>INDEX(Protocol[Mark],MATCH(C9309,Protocol[Step],0))</f>
        <v>2c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1060010002</v>
      </c>
      <c r="H9309" s="134">
        <f>Systematic[[#This Row],[SampleVariableLabel]]+100*Systematic[[#This Row],[State]]</f>
        <v>1060010302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1060</v>
      </c>
      <c r="B9310" s="1">
        <f>IF(C9310=0,IF(B9309=Protocol!$V$20,1,B9309+1),B9309)</f>
        <v>1</v>
      </c>
      <c r="C9310" s="1">
        <f>IF(C9309+1=Protocol!$V$21,0,C9309+1)</f>
        <v>4</v>
      </c>
      <c r="D9310" s="1">
        <f t="shared" si="307"/>
        <v>3</v>
      </c>
      <c r="E9310" s="1" t="str">
        <f>INDEX(Protocol[Mark],MATCH(C9310,Protocol[Step],0))</f>
        <v>3P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1060010003</v>
      </c>
      <c r="H9310" s="134">
        <f>Systematic[[#This Row],[SampleVariableLabel]]+100*Systematic[[#This Row],[State]]</f>
        <v>1060010403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1060</v>
      </c>
      <c r="B9311" s="1">
        <f>IF(C9311=0,IF(B9310=Protocol!$V$20,1,B9310+1),B9310)</f>
        <v>1</v>
      </c>
      <c r="C9311" s="1">
        <f>IF(C9310+1=Protocol!$V$21,0,C9310+1)</f>
        <v>5</v>
      </c>
      <c r="D9311" s="1">
        <f t="shared" si="307"/>
        <v>4</v>
      </c>
      <c r="E9311" s="1" t="str">
        <f>INDEX(Protocol[Mark],MATCH(C9311,Protocol[Step],0))</f>
        <v>4S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1060010004</v>
      </c>
      <c r="H9311" s="134">
        <f>Systematic[[#This Row],[SampleVariableLabel]]+100*Systematic[[#This Row],[State]]</f>
        <v>1060010504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1060</v>
      </c>
      <c r="B9312" s="1">
        <f>IF(C9312=0,IF(B9311=Protocol!$V$20,1,B9311+1),B9311)</f>
        <v>1</v>
      </c>
      <c r="C9312" s="1">
        <f>IF(C9311+1=Protocol!$V$21,0,C9311+1)</f>
        <v>6</v>
      </c>
      <c r="D9312" s="1">
        <f t="shared" si="307"/>
        <v>5</v>
      </c>
      <c r="E9312" s="1" t="str">
        <f>INDEX(Protocol[Mark],MATCH(C9312,Protocol[Step],0))</f>
        <v>5U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1060010005</v>
      </c>
      <c r="H9312" s="134">
        <f>Systematic[[#This Row],[SampleVariableLabel]]+100*Systematic[[#This Row],[State]]</f>
        <v>1060010605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1060</v>
      </c>
      <c r="B9313" s="1">
        <f>IF(C9313=0,IF(B9312=Protocol!$V$20,1,B9312+1),B9312)</f>
        <v>1</v>
      </c>
      <c r="C9313" s="1">
        <f>IF(C9312+1=Protocol!$V$21,0,C9312+1)</f>
        <v>7</v>
      </c>
      <c r="D9313" s="1">
        <f t="shared" si="307"/>
        <v>6</v>
      </c>
      <c r="E9313" s="1" t="str">
        <f>INDEX(Protocol[Mark],MATCH(C9313,Protocol[Step],0))</f>
        <v>6Rot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1060010006</v>
      </c>
      <c r="H9313" s="134">
        <f>Systematic[[#This Row],[SampleVariableLabel]]+100*Systematic[[#This Row],[State]]</f>
        <v>1060010706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1061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1pfi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1061010001</v>
      </c>
      <c r="H9314" s="134">
        <f>Systematic[[#This Row],[SampleVariableLabel]]+100*Systematic[[#This Row],[State]]</f>
        <v>1061010001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1061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1OctM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1061010002</v>
      </c>
      <c r="H9315" s="134">
        <f>Systematic[[#This Row],[SampleVariableLabel]]+100*Systematic[[#This Row],[State]]</f>
        <v>1061010102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1061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2D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1061010003</v>
      </c>
      <c r="H9316" s="134">
        <f>Systematic[[#This Row],[SampleVariableLabel]]+100*Systematic[[#This Row],[State]]</f>
        <v>1061010203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1061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2c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1061010004</v>
      </c>
      <c r="H9317" s="134">
        <f>Systematic[[#This Row],[SampleVariableLabel]]+100*Systematic[[#This Row],[State]]</f>
        <v>1061010304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1061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3P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1061010005</v>
      </c>
      <c r="H9318" s="134">
        <f>Systematic[[#This Row],[SampleVariableLabel]]+100*Systematic[[#This Row],[State]]</f>
        <v>1061010405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1061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4S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1061010006</v>
      </c>
      <c r="H9319" s="134">
        <f>Systematic[[#This Row],[SampleVariableLabel]]+100*Systematic[[#This Row],[State]]</f>
        <v>1061010506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1061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5U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1061010001</v>
      </c>
      <c r="H9320" s="134">
        <f>Systematic[[#This Row],[SampleVariableLabel]]+100*Systematic[[#This Row],[State]]</f>
        <v>1061010601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1061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6Rot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1061010002</v>
      </c>
      <c r="H9321" s="134">
        <f>Systematic[[#This Row],[SampleVariableLabel]]+100*Systematic[[#This Row],[State]]</f>
        <v>1061010702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1062</v>
      </c>
      <c r="B9322" s="1">
        <f>IF(C9322=0,IF(B9321=Protocol!$V$20,1,B9321+1),B9321)</f>
        <v>1</v>
      </c>
      <c r="C9322" s="1">
        <f>IF(C9321+1=Protocol!$V$21,0,C9321+1)</f>
        <v>0</v>
      </c>
      <c r="D9322" s="1">
        <f t="shared" si="307"/>
        <v>3</v>
      </c>
      <c r="E9322" s="1" t="str">
        <f>INDEX(Protocol[Mark],MATCH(C9322,Protocol[Step],0))</f>
        <v>1pfi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1062010003</v>
      </c>
      <c r="H9322" s="134">
        <f>Systematic[[#This Row],[SampleVariableLabel]]+100*Systematic[[#This Row],[State]]</f>
        <v>1062010003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1062</v>
      </c>
      <c r="B9323" s="1">
        <f>IF(C9323=0,IF(B9322=Protocol!$V$20,1,B9322+1),B9322)</f>
        <v>1</v>
      </c>
      <c r="C9323" s="1">
        <f>IF(C9322+1=Protocol!$V$21,0,C9322+1)</f>
        <v>1</v>
      </c>
      <c r="D9323" s="1">
        <f t="shared" si="307"/>
        <v>4</v>
      </c>
      <c r="E9323" s="1" t="str">
        <f>INDEX(Protocol[Mark],MATCH(C9323,Protocol[Step],0))</f>
        <v>1OctM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1062010004</v>
      </c>
      <c r="H9323" s="134">
        <f>Systematic[[#This Row],[SampleVariableLabel]]+100*Systematic[[#This Row],[State]]</f>
        <v>1062010104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1062</v>
      </c>
      <c r="B9324" s="1">
        <f>IF(C9324=0,IF(B9323=Protocol!$V$20,1,B9323+1),B9323)</f>
        <v>1</v>
      </c>
      <c r="C9324" s="1">
        <f>IF(C9323+1=Protocol!$V$21,0,C9323+1)</f>
        <v>2</v>
      </c>
      <c r="D9324" s="1">
        <f t="shared" si="307"/>
        <v>5</v>
      </c>
      <c r="E9324" s="1" t="str">
        <f>INDEX(Protocol[Mark],MATCH(C9324,Protocol[Step],0))</f>
        <v>2D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1062010005</v>
      </c>
      <c r="H9324" s="134">
        <f>Systematic[[#This Row],[SampleVariableLabel]]+100*Systematic[[#This Row],[State]]</f>
        <v>1062010205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1062</v>
      </c>
      <c r="B9325" s="1">
        <f>IF(C9325=0,IF(B9324=Protocol!$V$20,1,B9324+1),B9324)</f>
        <v>1</v>
      </c>
      <c r="C9325" s="1">
        <f>IF(C9324+1=Protocol!$V$21,0,C9324+1)</f>
        <v>3</v>
      </c>
      <c r="D9325" s="1">
        <f t="shared" si="307"/>
        <v>6</v>
      </c>
      <c r="E9325" s="1" t="str">
        <f>INDEX(Protocol[Mark],MATCH(C9325,Protocol[Step],0))</f>
        <v>2c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1062010006</v>
      </c>
      <c r="H9325" s="134">
        <f>Systematic[[#This Row],[SampleVariableLabel]]+100*Systematic[[#This Row],[State]]</f>
        <v>1062010306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1062</v>
      </c>
      <c r="B9326" s="1">
        <f>IF(C9326=0,IF(B9325=Protocol!$V$20,1,B9325+1),B9325)</f>
        <v>1</v>
      </c>
      <c r="C9326" s="1">
        <f>IF(C9325+1=Protocol!$V$21,0,C9325+1)</f>
        <v>4</v>
      </c>
      <c r="D9326" s="1">
        <f t="shared" si="307"/>
        <v>1</v>
      </c>
      <c r="E9326" s="1" t="str">
        <f>INDEX(Protocol[Mark],MATCH(C9326,Protocol[Step],0))</f>
        <v>3P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1062010001</v>
      </c>
      <c r="H9326" s="134">
        <f>Systematic[[#This Row],[SampleVariableLabel]]+100*Systematic[[#This Row],[State]]</f>
        <v>1062010401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1062</v>
      </c>
      <c r="B9327" s="1">
        <f>IF(C9327=0,IF(B9326=Protocol!$V$20,1,B9326+1),B9326)</f>
        <v>1</v>
      </c>
      <c r="C9327" s="1">
        <f>IF(C9326+1=Protocol!$V$21,0,C9326+1)</f>
        <v>5</v>
      </c>
      <c r="D9327" s="1">
        <f t="shared" si="307"/>
        <v>2</v>
      </c>
      <c r="E9327" s="1" t="str">
        <f>INDEX(Protocol[Mark],MATCH(C9327,Protocol[Step],0))</f>
        <v>4S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1062010002</v>
      </c>
      <c r="H9327" s="134">
        <f>Systematic[[#This Row],[SampleVariableLabel]]+100*Systematic[[#This Row],[State]]</f>
        <v>1062010502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1062</v>
      </c>
      <c r="B9328" s="1">
        <f>IF(C9328=0,IF(B9327=Protocol!$V$20,1,B9327+1),B9327)</f>
        <v>1</v>
      </c>
      <c r="C9328" s="1">
        <f>IF(C9327+1=Protocol!$V$21,0,C9327+1)</f>
        <v>6</v>
      </c>
      <c r="D9328" s="1">
        <f t="shared" si="307"/>
        <v>3</v>
      </c>
      <c r="E9328" s="1" t="str">
        <f>INDEX(Protocol[Mark],MATCH(C9328,Protocol[Step],0))</f>
        <v>5U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1062010003</v>
      </c>
      <c r="H9328" s="134">
        <f>Systematic[[#This Row],[SampleVariableLabel]]+100*Systematic[[#This Row],[State]]</f>
        <v>1062010603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1062</v>
      </c>
      <c r="B9329" s="1">
        <f>IF(C9329=0,IF(B9328=Protocol!$V$20,1,B9328+1),B9328)</f>
        <v>1</v>
      </c>
      <c r="C9329" s="1">
        <f>IF(C9328+1=Protocol!$V$21,0,C9328+1)</f>
        <v>7</v>
      </c>
      <c r="D9329" s="1">
        <f t="shared" si="307"/>
        <v>4</v>
      </c>
      <c r="E9329" s="1" t="str">
        <f>INDEX(Protocol[Mark],MATCH(C9329,Protocol[Step],0))</f>
        <v>6Rot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1062010004</v>
      </c>
      <c r="H9329" s="134">
        <f>Systematic[[#This Row],[SampleVariableLabel]]+100*Systematic[[#This Row],[State]]</f>
        <v>1062010704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1063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1pfi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1063010005</v>
      </c>
      <c r="H9330" s="134">
        <f>Systematic[[#This Row],[SampleVariableLabel]]+100*Systematic[[#This Row],[State]]</f>
        <v>1063010005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1063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1OctM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1063010006</v>
      </c>
      <c r="H9331" s="134">
        <f>Systematic[[#This Row],[SampleVariableLabel]]+100*Systematic[[#This Row],[State]]</f>
        <v>1063010106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1063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2D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1063010001</v>
      </c>
      <c r="H9332" s="134">
        <f>Systematic[[#This Row],[SampleVariableLabel]]+100*Systematic[[#This Row],[State]]</f>
        <v>1063010201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1063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2c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1063010002</v>
      </c>
      <c r="H9333" s="134">
        <f>Systematic[[#This Row],[SampleVariableLabel]]+100*Systematic[[#This Row],[State]]</f>
        <v>1063010302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1063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3P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1063010003</v>
      </c>
      <c r="H9334" s="134">
        <f>Systematic[[#This Row],[SampleVariableLabel]]+100*Systematic[[#This Row],[State]]</f>
        <v>1063010403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1063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4S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1063010004</v>
      </c>
      <c r="H9335" s="134">
        <f>Systematic[[#This Row],[SampleVariableLabel]]+100*Systematic[[#This Row],[State]]</f>
        <v>1063010504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1063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5U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1063010005</v>
      </c>
      <c r="H9336" s="134">
        <f>Systematic[[#This Row],[SampleVariableLabel]]+100*Systematic[[#This Row],[State]]</f>
        <v>1063010605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1063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6Rot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1063010006</v>
      </c>
      <c r="H9337" s="134">
        <f>Systematic[[#This Row],[SampleVariableLabel]]+100*Systematic[[#This Row],[State]]</f>
        <v>1063010706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1064</v>
      </c>
      <c r="B9338" s="1">
        <f>IF(C9338=0,IF(B9337=Protocol!$V$20,1,B9337+1),B9337)</f>
        <v>1</v>
      </c>
      <c r="C9338" s="1">
        <f>IF(C9337+1=Protocol!$V$21,0,C9337+1)</f>
        <v>0</v>
      </c>
      <c r="D9338" s="1">
        <f t="shared" si="307"/>
        <v>1</v>
      </c>
      <c r="E9338" s="1" t="str">
        <f>INDEX(Protocol[Mark],MATCH(C9338,Protocol[Step],0))</f>
        <v>1pfi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1064010001</v>
      </c>
      <c r="H9338" s="134">
        <f>Systematic[[#This Row],[SampleVariableLabel]]+100*Systematic[[#This Row],[State]]</f>
        <v>1064010001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1064</v>
      </c>
      <c r="B9339" s="1">
        <f>IF(C9339=0,IF(B9338=Protocol!$V$20,1,B9338+1),B9338)</f>
        <v>1</v>
      </c>
      <c r="C9339" s="1">
        <f>IF(C9338+1=Protocol!$V$21,0,C9338+1)</f>
        <v>1</v>
      </c>
      <c r="D9339" s="1">
        <f t="shared" si="307"/>
        <v>2</v>
      </c>
      <c r="E9339" s="1" t="str">
        <f>INDEX(Protocol[Mark],MATCH(C9339,Protocol[Step],0))</f>
        <v>1OctM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1064010002</v>
      </c>
      <c r="H9339" s="134">
        <f>Systematic[[#This Row],[SampleVariableLabel]]+100*Systematic[[#This Row],[State]]</f>
        <v>1064010102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1064</v>
      </c>
      <c r="B9340" s="1">
        <f>IF(C9340=0,IF(B9339=Protocol!$V$20,1,B9339+1),B9339)</f>
        <v>1</v>
      </c>
      <c r="C9340" s="1">
        <f>IF(C9339+1=Protocol!$V$21,0,C9339+1)</f>
        <v>2</v>
      </c>
      <c r="D9340" s="1">
        <f t="shared" si="307"/>
        <v>3</v>
      </c>
      <c r="E9340" s="1" t="str">
        <f>INDEX(Protocol[Mark],MATCH(C9340,Protocol[Step],0))</f>
        <v>2D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1064010003</v>
      </c>
      <c r="H9340" s="134">
        <f>Systematic[[#This Row],[SampleVariableLabel]]+100*Systematic[[#This Row],[State]]</f>
        <v>1064010203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1064</v>
      </c>
      <c r="B9341" s="1">
        <f>IF(C9341=0,IF(B9340=Protocol!$V$20,1,B9340+1),B9340)</f>
        <v>1</v>
      </c>
      <c r="C9341" s="1">
        <f>IF(C9340+1=Protocol!$V$21,0,C9340+1)</f>
        <v>3</v>
      </c>
      <c r="D9341" s="1">
        <f t="shared" si="307"/>
        <v>4</v>
      </c>
      <c r="E9341" s="1" t="str">
        <f>INDEX(Protocol[Mark],MATCH(C9341,Protocol[Step],0))</f>
        <v>2c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1064010004</v>
      </c>
      <c r="H9341" s="134">
        <f>Systematic[[#This Row],[SampleVariableLabel]]+100*Systematic[[#This Row],[State]]</f>
        <v>1064010304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1064</v>
      </c>
      <c r="B9342" s="1">
        <f>IF(C9342=0,IF(B9341=Protocol!$V$20,1,B9341+1),B9341)</f>
        <v>1</v>
      </c>
      <c r="C9342" s="1">
        <f>IF(C9341+1=Protocol!$V$21,0,C9341+1)</f>
        <v>4</v>
      </c>
      <c r="D9342" s="1">
        <f t="shared" si="307"/>
        <v>5</v>
      </c>
      <c r="E9342" s="1" t="str">
        <f>INDEX(Protocol[Mark],MATCH(C9342,Protocol[Step],0))</f>
        <v>3P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1064010005</v>
      </c>
      <c r="H9342" s="134">
        <f>Systematic[[#This Row],[SampleVariableLabel]]+100*Systematic[[#This Row],[State]]</f>
        <v>1064010405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1064</v>
      </c>
      <c r="B9343" s="1">
        <f>IF(C9343=0,IF(B9342=Protocol!$V$20,1,B9342+1),B9342)</f>
        <v>1</v>
      </c>
      <c r="C9343" s="1">
        <f>IF(C9342+1=Protocol!$V$21,0,C9342+1)</f>
        <v>5</v>
      </c>
      <c r="D9343" s="1">
        <f t="shared" si="307"/>
        <v>6</v>
      </c>
      <c r="E9343" s="1" t="str">
        <f>INDEX(Protocol[Mark],MATCH(C9343,Protocol[Step],0))</f>
        <v>4S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1064010006</v>
      </c>
      <c r="H9343" s="134">
        <f>Systematic[[#This Row],[SampleVariableLabel]]+100*Systematic[[#This Row],[State]]</f>
        <v>1064010506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1064</v>
      </c>
      <c r="B9344" s="1">
        <f>IF(C9344=0,IF(B9343=Protocol!$V$20,1,B9343+1),B9343)</f>
        <v>1</v>
      </c>
      <c r="C9344" s="1">
        <f>IF(C9343+1=Protocol!$V$21,0,C9343+1)</f>
        <v>6</v>
      </c>
      <c r="D9344" s="1">
        <f t="shared" si="307"/>
        <v>1</v>
      </c>
      <c r="E9344" s="1" t="str">
        <f>INDEX(Protocol[Mark],MATCH(C9344,Protocol[Step],0))</f>
        <v>5U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1064010001</v>
      </c>
      <c r="H9344" s="134">
        <f>Systematic[[#This Row],[SampleVariableLabel]]+100*Systematic[[#This Row],[State]]</f>
        <v>1064010601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1064</v>
      </c>
      <c r="B9345" s="1">
        <f>IF(C9345=0,IF(B9344=Protocol!$V$20,1,B9344+1),B9344)</f>
        <v>1</v>
      </c>
      <c r="C9345" s="1">
        <f>IF(C9344+1=Protocol!$V$21,0,C9344+1)</f>
        <v>7</v>
      </c>
      <c r="D9345" s="1">
        <f t="shared" si="307"/>
        <v>2</v>
      </c>
      <c r="E9345" s="1" t="str">
        <f>INDEX(Protocol[Mark],MATCH(C9345,Protocol[Step],0))</f>
        <v>6Rot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1064010002</v>
      </c>
      <c r="H9345" s="134">
        <f>Systematic[[#This Row],[SampleVariableLabel]]+100*Systematic[[#This Row],[State]]</f>
        <v>1064010702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1065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1pfi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1065010003</v>
      </c>
      <c r="H9346" s="134">
        <f>Systematic[[#This Row],[SampleVariableLabel]]+100*Systematic[[#This Row],[State]]</f>
        <v>1065010003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1065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1OctM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1065010004</v>
      </c>
      <c r="H9347" s="134">
        <f>Systematic[[#This Row],[SampleVariableLabel]]+100*Systematic[[#This Row],[State]]</f>
        <v>1065010104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1065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2D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1065010005</v>
      </c>
      <c r="H9348" s="134">
        <f>Systematic[[#This Row],[SampleVariableLabel]]+100*Systematic[[#This Row],[State]]</f>
        <v>1065010205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1065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2c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1065010006</v>
      </c>
      <c r="H9349" s="134">
        <f>Systematic[[#This Row],[SampleVariableLabel]]+100*Systematic[[#This Row],[State]]</f>
        <v>1065010306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1065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3P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1065010001</v>
      </c>
      <c r="H9350" s="134">
        <f>Systematic[[#This Row],[SampleVariableLabel]]+100*Systematic[[#This Row],[State]]</f>
        <v>1065010401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1065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4S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1065010002</v>
      </c>
      <c r="H9351" s="134">
        <f>Systematic[[#This Row],[SampleVariableLabel]]+100*Systematic[[#This Row],[State]]</f>
        <v>1065010502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1065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5U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1065010003</v>
      </c>
      <c r="H9352" s="134">
        <f>Systematic[[#This Row],[SampleVariableLabel]]+100*Systematic[[#This Row],[State]]</f>
        <v>1065010603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1065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6Rot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1065010004</v>
      </c>
      <c r="H9353" s="134">
        <f>Systematic[[#This Row],[SampleVariableLabel]]+100*Systematic[[#This Row],[State]]</f>
        <v>1065010704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1066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1pfi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1066010005</v>
      </c>
      <c r="H9354" s="134">
        <f>Systematic[[#This Row],[SampleVariableLabel]]+100*Systematic[[#This Row],[State]]</f>
        <v>1066010005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1066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1OctM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1066010006</v>
      </c>
      <c r="H9355" s="134">
        <f>Systematic[[#This Row],[SampleVariableLabel]]+100*Systematic[[#This Row],[State]]</f>
        <v>1066010106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1066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2D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1066010001</v>
      </c>
      <c r="H9356" s="134">
        <f>Systematic[[#This Row],[SampleVariableLabel]]+100*Systematic[[#This Row],[State]]</f>
        <v>1066010201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1066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2c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1066010002</v>
      </c>
      <c r="H9357" s="134">
        <f>Systematic[[#This Row],[SampleVariableLabel]]+100*Systematic[[#This Row],[State]]</f>
        <v>1066010302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1066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3P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1066010003</v>
      </c>
      <c r="H9358" s="134">
        <f>Systematic[[#This Row],[SampleVariableLabel]]+100*Systematic[[#This Row],[State]]</f>
        <v>1066010403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1066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4S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1066010004</v>
      </c>
      <c r="H9359" s="134">
        <f>Systematic[[#This Row],[SampleVariableLabel]]+100*Systematic[[#This Row],[State]]</f>
        <v>1066010504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1066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5U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1066010005</v>
      </c>
      <c r="H9360" s="134">
        <f>Systematic[[#This Row],[SampleVariableLabel]]+100*Systematic[[#This Row],[State]]</f>
        <v>1066010605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1066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6Rot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1066010006</v>
      </c>
      <c r="H9361" s="134">
        <f>Systematic[[#This Row],[SampleVariableLabel]]+100*Systematic[[#This Row],[State]]</f>
        <v>1066010706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1067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1pfi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1067010001</v>
      </c>
      <c r="H9362" s="134">
        <f>Systematic[[#This Row],[SampleVariableLabel]]+100*Systematic[[#This Row],[State]]</f>
        <v>1067010001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1067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1OctM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1067010002</v>
      </c>
      <c r="H9363" s="134">
        <f>Systematic[[#This Row],[SampleVariableLabel]]+100*Systematic[[#This Row],[State]]</f>
        <v>1067010102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1067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1067010003</v>
      </c>
      <c r="H9364" s="134">
        <f>Systematic[[#This Row],[SampleVariableLabel]]+100*Systematic[[#This Row],[State]]</f>
        <v>1067010203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1067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1067010004</v>
      </c>
      <c r="H9365" s="134">
        <f>Systematic[[#This Row],[SampleVariableLabel]]+100*Systematic[[#This Row],[State]]</f>
        <v>1067010304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1067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3P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1067010005</v>
      </c>
      <c r="H9366" s="134">
        <f>Systematic[[#This Row],[SampleVariableLabel]]+100*Systematic[[#This Row],[State]]</f>
        <v>1067010405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1067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4S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1067010006</v>
      </c>
      <c r="H9367" s="134">
        <f>Systematic[[#This Row],[SampleVariableLabel]]+100*Systematic[[#This Row],[State]]</f>
        <v>1067010506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1067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5U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1067010001</v>
      </c>
      <c r="H9368" s="134">
        <f>Systematic[[#This Row],[SampleVariableLabel]]+100*Systematic[[#This Row],[State]]</f>
        <v>1067010601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1067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1067010002</v>
      </c>
      <c r="H9369" s="134">
        <f>Systematic[[#This Row],[SampleVariableLabel]]+100*Systematic[[#This Row],[State]]</f>
        <v>1067010702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1068</v>
      </c>
      <c r="B9370" s="1">
        <f>IF(C9370=0,IF(B9369=Protocol!$V$20,1,B9369+1),B9369)</f>
        <v>1</v>
      </c>
      <c r="C9370" s="1">
        <f>IF(C9369+1=Protocol!$V$21,0,C9369+1)</f>
        <v>0</v>
      </c>
      <c r="D9370" s="1">
        <f t="shared" si="309"/>
        <v>3</v>
      </c>
      <c r="E9370" s="1" t="str">
        <f>INDEX(Protocol[Mark],MATCH(C9370,Protocol[Step],0))</f>
        <v>1pfi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1068010003</v>
      </c>
      <c r="H9370" s="134">
        <f>Systematic[[#This Row],[SampleVariableLabel]]+100*Systematic[[#This Row],[State]]</f>
        <v>1068010003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1068</v>
      </c>
      <c r="B9371" s="1">
        <f>IF(C9371=0,IF(B9370=Protocol!$V$20,1,B9370+1),B9370)</f>
        <v>1</v>
      </c>
      <c r="C9371" s="1">
        <f>IF(C9370+1=Protocol!$V$21,0,C9370+1)</f>
        <v>1</v>
      </c>
      <c r="D9371" s="1">
        <f t="shared" si="309"/>
        <v>4</v>
      </c>
      <c r="E9371" s="1" t="str">
        <f>INDEX(Protocol[Mark],MATCH(C9371,Protocol[Step],0))</f>
        <v>1OctM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1068010004</v>
      </c>
      <c r="H9371" s="134">
        <f>Systematic[[#This Row],[SampleVariableLabel]]+100*Systematic[[#This Row],[State]]</f>
        <v>1068010104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1068</v>
      </c>
      <c r="B9372" s="1">
        <f>IF(C9372=0,IF(B9371=Protocol!$V$20,1,B9371+1),B9371)</f>
        <v>1</v>
      </c>
      <c r="C9372" s="1">
        <f>IF(C9371+1=Protocol!$V$21,0,C9371+1)</f>
        <v>2</v>
      </c>
      <c r="D9372" s="1">
        <f t="shared" si="309"/>
        <v>5</v>
      </c>
      <c r="E9372" s="1" t="str">
        <f>INDEX(Protocol[Mark],MATCH(C9372,Protocol[Step],0))</f>
        <v>2D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1068010005</v>
      </c>
      <c r="H9372" s="134">
        <f>Systematic[[#This Row],[SampleVariableLabel]]+100*Systematic[[#This Row],[State]]</f>
        <v>1068010205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1068</v>
      </c>
      <c r="B9373" s="1">
        <f>IF(C9373=0,IF(B9372=Protocol!$V$20,1,B9372+1),B9372)</f>
        <v>1</v>
      </c>
      <c r="C9373" s="1">
        <f>IF(C9372+1=Protocol!$V$21,0,C9372+1)</f>
        <v>3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1068010006</v>
      </c>
      <c r="H9373" s="134">
        <f>Systematic[[#This Row],[SampleVariableLabel]]+100*Systematic[[#This Row],[State]]</f>
        <v>1068010306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1068</v>
      </c>
      <c r="B9374" s="1">
        <f>IF(C9374=0,IF(B9373=Protocol!$V$20,1,B9373+1),B9373)</f>
        <v>1</v>
      </c>
      <c r="C9374" s="1">
        <f>IF(C9373+1=Protocol!$V$21,0,C9373+1)</f>
        <v>4</v>
      </c>
      <c r="D9374" s="1">
        <f t="shared" si="309"/>
        <v>1</v>
      </c>
      <c r="E9374" s="1" t="str">
        <f>INDEX(Protocol[Mark],MATCH(C9374,Protocol[Step],0))</f>
        <v>3P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1068010001</v>
      </c>
      <c r="H9374" s="134">
        <f>Systematic[[#This Row],[SampleVariableLabel]]+100*Systematic[[#This Row],[State]]</f>
        <v>1068010401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1068</v>
      </c>
      <c r="B9375" s="1">
        <f>IF(C9375=0,IF(B9374=Protocol!$V$20,1,B9374+1),B9374)</f>
        <v>1</v>
      </c>
      <c r="C9375" s="1">
        <f>IF(C9374+1=Protocol!$V$21,0,C9374+1)</f>
        <v>5</v>
      </c>
      <c r="D9375" s="1">
        <f t="shared" si="309"/>
        <v>2</v>
      </c>
      <c r="E9375" s="1" t="str">
        <f>INDEX(Protocol[Mark],MATCH(C9375,Protocol[Step],0))</f>
        <v>4S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1068010002</v>
      </c>
      <c r="H9375" s="134">
        <f>Systematic[[#This Row],[SampleVariableLabel]]+100*Systematic[[#This Row],[State]]</f>
        <v>1068010502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1068</v>
      </c>
      <c r="B9376" s="1">
        <f>IF(C9376=0,IF(B9375=Protocol!$V$20,1,B9375+1),B9375)</f>
        <v>1</v>
      </c>
      <c r="C9376" s="1">
        <f>IF(C9375+1=Protocol!$V$21,0,C9375+1)</f>
        <v>6</v>
      </c>
      <c r="D9376" s="1">
        <f t="shared" si="309"/>
        <v>3</v>
      </c>
      <c r="E9376" s="1" t="str">
        <f>INDEX(Protocol[Mark],MATCH(C9376,Protocol[Step],0))</f>
        <v>5U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1068010003</v>
      </c>
      <c r="H9376" s="134">
        <f>Systematic[[#This Row],[SampleVariableLabel]]+100*Systematic[[#This Row],[State]]</f>
        <v>1068010603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1068</v>
      </c>
      <c r="B9377" s="1">
        <f>IF(C9377=0,IF(B9376=Protocol!$V$20,1,B9376+1),B9376)</f>
        <v>1</v>
      </c>
      <c r="C9377" s="1">
        <f>IF(C9376+1=Protocol!$V$21,0,C9376+1)</f>
        <v>7</v>
      </c>
      <c r="D9377" s="1">
        <f t="shared" si="309"/>
        <v>4</v>
      </c>
      <c r="E9377" s="1" t="str">
        <f>INDEX(Protocol[Mark],MATCH(C9377,Protocol[Step],0))</f>
        <v>6Rot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1068010004</v>
      </c>
      <c r="H9377" s="134">
        <f>Systematic[[#This Row],[SampleVariableLabel]]+100*Systematic[[#This Row],[State]]</f>
        <v>1068010704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1069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1pfi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1069010005</v>
      </c>
      <c r="H9378" s="134">
        <f>Systematic[[#This Row],[SampleVariableLabel]]+100*Systematic[[#This Row],[State]]</f>
        <v>1069010005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1069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1OctM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1069010006</v>
      </c>
      <c r="H9379" s="134">
        <f>Systematic[[#This Row],[SampleVariableLabel]]+100*Systematic[[#This Row],[State]]</f>
        <v>1069010106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1069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2D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1069010001</v>
      </c>
      <c r="H9380" s="134">
        <f>Systematic[[#This Row],[SampleVariableLabel]]+100*Systematic[[#This Row],[State]]</f>
        <v>1069010201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1069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2c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1069010002</v>
      </c>
      <c r="H9381" s="134">
        <f>Systematic[[#This Row],[SampleVariableLabel]]+100*Systematic[[#This Row],[State]]</f>
        <v>1069010302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1069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3P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1069010003</v>
      </c>
      <c r="H9382" s="134">
        <f>Systematic[[#This Row],[SampleVariableLabel]]+100*Systematic[[#This Row],[State]]</f>
        <v>1069010403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1069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4S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1069010004</v>
      </c>
      <c r="H9383" s="134">
        <f>Systematic[[#This Row],[SampleVariableLabel]]+100*Systematic[[#This Row],[State]]</f>
        <v>1069010504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1069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5U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1069010005</v>
      </c>
      <c r="H9384" s="134">
        <f>Systematic[[#This Row],[SampleVariableLabel]]+100*Systematic[[#This Row],[State]]</f>
        <v>1069010605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1069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6Rot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1069010006</v>
      </c>
      <c r="H9385" s="134">
        <f>Systematic[[#This Row],[SampleVariableLabel]]+100*Systematic[[#This Row],[State]]</f>
        <v>1069010706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1070</v>
      </c>
      <c r="B9386" s="1">
        <f>IF(C9386=0,IF(B9385=Protocol!$V$20,1,B9385+1),B9385)</f>
        <v>1</v>
      </c>
      <c r="C9386" s="1">
        <f>IF(C9385+1=Protocol!$V$21,0,C9385+1)</f>
        <v>0</v>
      </c>
      <c r="D9386" s="1">
        <f t="shared" si="309"/>
        <v>1</v>
      </c>
      <c r="E9386" s="1" t="str">
        <f>INDEX(Protocol[Mark],MATCH(C9386,Protocol[Step],0))</f>
        <v>1pfi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1070010001</v>
      </c>
      <c r="H9386" s="134">
        <f>Systematic[[#This Row],[SampleVariableLabel]]+100*Systematic[[#This Row],[State]]</f>
        <v>1070010001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1070</v>
      </c>
      <c r="B9387" s="1">
        <f>IF(C9387=0,IF(B9386=Protocol!$V$20,1,B9386+1),B9386)</f>
        <v>1</v>
      </c>
      <c r="C9387" s="1">
        <f>IF(C9386+1=Protocol!$V$21,0,C9386+1)</f>
        <v>1</v>
      </c>
      <c r="D9387" s="1">
        <f t="shared" si="309"/>
        <v>2</v>
      </c>
      <c r="E9387" s="1" t="str">
        <f>INDEX(Protocol[Mark],MATCH(C9387,Protocol[Step],0))</f>
        <v>1OctM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1070010002</v>
      </c>
      <c r="H9387" s="134">
        <f>Systematic[[#This Row],[SampleVariableLabel]]+100*Systematic[[#This Row],[State]]</f>
        <v>1070010102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1070</v>
      </c>
      <c r="B9388" s="1">
        <f>IF(C9388=0,IF(B9387=Protocol!$V$20,1,B9387+1),B9387)</f>
        <v>1</v>
      </c>
      <c r="C9388" s="1">
        <f>IF(C9387+1=Protocol!$V$21,0,C9387+1)</f>
        <v>2</v>
      </c>
      <c r="D9388" s="1">
        <f t="shared" si="309"/>
        <v>3</v>
      </c>
      <c r="E9388" s="1" t="str">
        <f>INDEX(Protocol[Mark],MATCH(C9388,Protocol[Step],0))</f>
        <v>2D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1070010003</v>
      </c>
      <c r="H9388" s="134">
        <f>Systematic[[#This Row],[SampleVariableLabel]]+100*Systematic[[#This Row],[State]]</f>
        <v>1070010203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1070</v>
      </c>
      <c r="B9389" s="1">
        <f>IF(C9389=0,IF(B9388=Protocol!$V$20,1,B9388+1),B9388)</f>
        <v>1</v>
      </c>
      <c r="C9389" s="1">
        <f>IF(C9388+1=Protocol!$V$21,0,C9388+1)</f>
        <v>3</v>
      </c>
      <c r="D9389" s="1">
        <f t="shared" si="309"/>
        <v>4</v>
      </c>
      <c r="E9389" s="1" t="str">
        <f>INDEX(Protocol[Mark],MATCH(C9389,Protocol[Step],0))</f>
        <v>2c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1070010004</v>
      </c>
      <c r="H9389" s="134">
        <f>Systematic[[#This Row],[SampleVariableLabel]]+100*Systematic[[#This Row],[State]]</f>
        <v>1070010304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1070</v>
      </c>
      <c r="B9390" s="1">
        <f>IF(C9390=0,IF(B9389=Protocol!$V$20,1,B9389+1),B9389)</f>
        <v>1</v>
      </c>
      <c r="C9390" s="1">
        <f>IF(C9389+1=Protocol!$V$21,0,C9389+1)</f>
        <v>4</v>
      </c>
      <c r="D9390" s="1">
        <f t="shared" si="309"/>
        <v>5</v>
      </c>
      <c r="E9390" s="1" t="str">
        <f>INDEX(Protocol[Mark],MATCH(C9390,Protocol[Step],0))</f>
        <v>3P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1070010005</v>
      </c>
      <c r="H9390" s="134">
        <f>Systematic[[#This Row],[SampleVariableLabel]]+100*Systematic[[#This Row],[State]]</f>
        <v>1070010405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1070</v>
      </c>
      <c r="B9391" s="1">
        <f>IF(C9391=0,IF(B9390=Protocol!$V$20,1,B9390+1),B9390)</f>
        <v>1</v>
      </c>
      <c r="C9391" s="1">
        <f>IF(C9390+1=Protocol!$V$21,0,C9390+1)</f>
        <v>5</v>
      </c>
      <c r="D9391" s="1">
        <f t="shared" si="309"/>
        <v>6</v>
      </c>
      <c r="E9391" s="1" t="str">
        <f>INDEX(Protocol[Mark],MATCH(C9391,Protocol[Step],0))</f>
        <v>4S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1070010006</v>
      </c>
      <c r="H9391" s="134">
        <f>Systematic[[#This Row],[SampleVariableLabel]]+100*Systematic[[#This Row],[State]]</f>
        <v>1070010506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1070</v>
      </c>
      <c r="B9392" s="1">
        <f>IF(C9392=0,IF(B9391=Protocol!$V$20,1,B9391+1),B9391)</f>
        <v>1</v>
      </c>
      <c r="C9392" s="1">
        <f>IF(C9391+1=Protocol!$V$21,0,C9391+1)</f>
        <v>6</v>
      </c>
      <c r="D9392" s="1">
        <f t="shared" si="309"/>
        <v>1</v>
      </c>
      <c r="E9392" s="1" t="str">
        <f>INDEX(Protocol[Mark],MATCH(C9392,Protocol[Step],0))</f>
        <v>5U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1070010001</v>
      </c>
      <c r="H9392" s="134">
        <f>Systematic[[#This Row],[SampleVariableLabel]]+100*Systematic[[#This Row],[State]]</f>
        <v>1070010601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1070</v>
      </c>
      <c r="B9393" s="1">
        <f>IF(C9393=0,IF(B9392=Protocol!$V$20,1,B9392+1),B9392)</f>
        <v>1</v>
      </c>
      <c r="C9393" s="1">
        <f>IF(C9392+1=Protocol!$V$21,0,C9392+1)</f>
        <v>7</v>
      </c>
      <c r="D9393" s="1">
        <f t="shared" si="309"/>
        <v>2</v>
      </c>
      <c r="E9393" s="1" t="str">
        <f>INDEX(Protocol[Mark],MATCH(C9393,Protocol[Step],0))</f>
        <v>6Rot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1070010002</v>
      </c>
      <c r="H9393" s="134">
        <f>Systematic[[#This Row],[SampleVariableLabel]]+100*Systematic[[#This Row],[State]]</f>
        <v>1070010702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1071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1pfi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1071010003</v>
      </c>
      <c r="H9394" s="134">
        <f>Systematic[[#This Row],[SampleVariableLabel]]+100*Systematic[[#This Row],[State]]</f>
        <v>1071010003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1071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1OctM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1071010004</v>
      </c>
      <c r="H9395" s="134">
        <f>Systematic[[#This Row],[SampleVariableLabel]]+100*Systematic[[#This Row],[State]]</f>
        <v>1071010104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1071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2D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1071010005</v>
      </c>
      <c r="H9396" s="134">
        <f>Systematic[[#This Row],[SampleVariableLabel]]+100*Systematic[[#This Row],[State]]</f>
        <v>1071010205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1071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2c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1071010006</v>
      </c>
      <c r="H9397" s="134">
        <f>Systematic[[#This Row],[SampleVariableLabel]]+100*Systematic[[#This Row],[State]]</f>
        <v>1071010306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1071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3P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1071010001</v>
      </c>
      <c r="H9398" s="134">
        <f>Systematic[[#This Row],[SampleVariableLabel]]+100*Systematic[[#This Row],[State]]</f>
        <v>1071010401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1071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4S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1071010002</v>
      </c>
      <c r="H9399" s="134">
        <f>Systematic[[#This Row],[SampleVariableLabel]]+100*Systematic[[#This Row],[State]]</f>
        <v>1071010502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1071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5U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1071010003</v>
      </c>
      <c r="H9400" s="134">
        <f>Systematic[[#This Row],[SampleVariableLabel]]+100*Systematic[[#This Row],[State]]</f>
        <v>1071010603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1071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6Rot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1071010004</v>
      </c>
      <c r="H9401" s="134">
        <f>Systematic[[#This Row],[SampleVariableLabel]]+100*Systematic[[#This Row],[State]]</f>
        <v>1071010704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1072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1pfi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1072010005</v>
      </c>
      <c r="H9402" s="134">
        <f>Systematic[[#This Row],[SampleVariableLabel]]+100*Systematic[[#This Row],[State]]</f>
        <v>1072010005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1072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1OctM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1072010006</v>
      </c>
      <c r="H9403" s="134">
        <f>Systematic[[#This Row],[SampleVariableLabel]]+100*Systematic[[#This Row],[State]]</f>
        <v>1072010106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1072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2D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1072010001</v>
      </c>
      <c r="H9404" s="134">
        <f>Systematic[[#This Row],[SampleVariableLabel]]+100*Systematic[[#This Row],[State]]</f>
        <v>1072010201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1072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2c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1072010002</v>
      </c>
      <c r="H9405" s="134">
        <f>Systematic[[#This Row],[SampleVariableLabel]]+100*Systematic[[#This Row],[State]]</f>
        <v>1072010302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1072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3P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1072010003</v>
      </c>
      <c r="H9406" s="134">
        <f>Systematic[[#This Row],[SampleVariableLabel]]+100*Systematic[[#This Row],[State]]</f>
        <v>1072010403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1072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4S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1072010004</v>
      </c>
      <c r="H9407" s="134">
        <f>Systematic[[#This Row],[SampleVariableLabel]]+100*Systematic[[#This Row],[State]]</f>
        <v>1072010504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1072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5U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1072010005</v>
      </c>
      <c r="H9408" s="134">
        <f>Systematic[[#This Row],[SampleVariableLabel]]+100*Systematic[[#This Row],[State]]</f>
        <v>1072010605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1072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6Rot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1072010006</v>
      </c>
      <c r="H9409" s="134">
        <f>Systematic[[#This Row],[SampleVariableLabel]]+100*Systematic[[#This Row],[State]]</f>
        <v>1072010706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1073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1pfi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1073010001</v>
      </c>
      <c r="H9410" s="134">
        <f>Systematic[[#This Row],[SampleVariableLabel]]+100*Systematic[[#This Row],[State]]</f>
        <v>1073010001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1073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1OctM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1073010002</v>
      </c>
      <c r="H9411" s="134">
        <f>Systematic[[#This Row],[SampleVariableLabel]]+100*Systematic[[#This Row],[State]]</f>
        <v>1073010102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1073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2D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1073010003</v>
      </c>
      <c r="H9412" s="134">
        <f>Systematic[[#This Row],[SampleVariableLabel]]+100*Systematic[[#This Row],[State]]</f>
        <v>1073010203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1073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2c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1073010004</v>
      </c>
      <c r="H9413" s="134">
        <f>Systematic[[#This Row],[SampleVariableLabel]]+100*Systematic[[#This Row],[State]]</f>
        <v>1073010304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1073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3P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1073010005</v>
      </c>
      <c r="H9414" s="134">
        <f>Systematic[[#This Row],[SampleVariableLabel]]+100*Systematic[[#This Row],[State]]</f>
        <v>1073010405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1073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4S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1073010006</v>
      </c>
      <c r="H9415" s="134">
        <f>Systematic[[#This Row],[SampleVariableLabel]]+100*Systematic[[#This Row],[State]]</f>
        <v>1073010506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1073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5U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1073010001</v>
      </c>
      <c r="H9416" s="134">
        <f>Systematic[[#This Row],[SampleVariableLabel]]+100*Systematic[[#This Row],[State]]</f>
        <v>1073010601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1073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6Rot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1073010002</v>
      </c>
      <c r="H9417" s="134">
        <f>Systematic[[#This Row],[SampleVariableLabel]]+100*Systematic[[#This Row],[State]]</f>
        <v>1073010702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1074</v>
      </c>
      <c r="B9418" s="1">
        <f>IF(C9418=0,IF(B9417=Protocol!$V$20,1,B9417+1),B9417)</f>
        <v>1</v>
      </c>
      <c r="C9418" s="1">
        <f>IF(C9417+1=Protocol!$V$21,0,C9417+1)</f>
        <v>0</v>
      </c>
      <c r="D9418" s="1">
        <f t="shared" si="311"/>
        <v>3</v>
      </c>
      <c r="E9418" s="1" t="str">
        <f>INDEX(Protocol[Mark],MATCH(C9418,Protocol[Step],0))</f>
        <v>1pfi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1074010003</v>
      </c>
      <c r="H9418" s="134">
        <f>Systematic[[#This Row],[SampleVariableLabel]]+100*Systematic[[#This Row],[State]]</f>
        <v>1074010003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1074</v>
      </c>
      <c r="B9419" s="1">
        <f>IF(C9419=0,IF(B9418=Protocol!$V$20,1,B9418+1),B9418)</f>
        <v>1</v>
      </c>
      <c r="C9419" s="1">
        <f>IF(C9418+1=Protocol!$V$21,0,C9418+1)</f>
        <v>1</v>
      </c>
      <c r="D9419" s="1">
        <f t="shared" si="311"/>
        <v>4</v>
      </c>
      <c r="E9419" s="1" t="str">
        <f>INDEX(Protocol[Mark],MATCH(C9419,Protocol[Step],0))</f>
        <v>1OctM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1074010004</v>
      </c>
      <c r="H9419" s="134">
        <f>Systematic[[#This Row],[SampleVariableLabel]]+100*Systematic[[#This Row],[State]]</f>
        <v>1074010104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1074</v>
      </c>
      <c r="B9420" s="1">
        <f>IF(C9420=0,IF(B9419=Protocol!$V$20,1,B9419+1),B9419)</f>
        <v>1</v>
      </c>
      <c r="C9420" s="1">
        <f>IF(C9419+1=Protocol!$V$21,0,C9419+1)</f>
        <v>2</v>
      </c>
      <c r="D9420" s="1">
        <f t="shared" si="311"/>
        <v>5</v>
      </c>
      <c r="E9420" s="1" t="str">
        <f>INDEX(Protocol[Mark],MATCH(C9420,Protocol[Step],0))</f>
        <v>2D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1074010005</v>
      </c>
      <c r="H9420" s="134">
        <f>Systematic[[#This Row],[SampleVariableLabel]]+100*Systematic[[#This Row],[State]]</f>
        <v>1074010205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1074</v>
      </c>
      <c r="B9421" s="1">
        <f>IF(C9421=0,IF(B9420=Protocol!$V$20,1,B9420+1),B9420)</f>
        <v>1</v>
      </c>
      <c r="C9421" s="1">
        <f>IF(C9420+1=Protocol!$V$21,0,C9420+1)</f>
        <v>3</v>
      </c>
      <c r="D9421" s="1">
        <f t="shared" si="311"/>
        <v>6</v>
      </c>
      <c r="E9421" s="1" t="str">
        <f>INDEX(Protocol[Mark],MATCH(C9421,Protocol[Step],0))</f>
        <v>2c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1074010006</v>
      </c>
      <c r="H9421" s="134">
        <f>Systematic[[#This Row],[SampleVariableLabel]]+100*Systematic[[#This Row],[State]]</f>
        <v>1074010306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1074</v>
      </c>
      <c r="B9422" s="1">
        <f>IF(C9422=0,IF(B9421=Protocol!$V$20,1,B9421+1),B9421)</f>
        <v>1</v>
      </c>
      <c r="C9422" s="1">
        <f>IF(C9421+1=Protocol!$V$21,0,C9421+1)</f>
        <v>4</v>
      </c>
      <c r="D9422" s="1">
        <f t="shared" si="311"/>
        <v>1</v>
      </c>
      <c r="E9422" s="1" t="str">
        <f>INDEX(Protocol[Mark],MATCH(C9422,Protocol[Step],0))</f>
        <v>3P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1074010001</v>
      </c>
      <c r="H9422" s="134">
        <f>Systematic[[#This Row],[SampleVariableLabel]]+100*Systematic[[#This Row],[State]]</f>
        <v>1074010401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1074</v>
      </c>
      <c r="B9423" s="1">
        <f>IF(C9423=0,IF(B9422=Protocol!$V$20,1,B9422+1),B9422)</f>
        <v>1</v>
      </c>
      <c r="C9423" s="1">
        <f>IF(C9422+1=Protocol!$V$21,0,C9422+1)</f>
        <v>5</v>
      </c>
      <c r="D9423" s="1">
        <f t="shared" si="311"/>
        <v>2</v>
      </c>
      <c r="E9423" s="1" t="str">
        <f>INDEX(Protocol[Mark],MATCH(C9423,Protocol[Step],0))</f>
        <v>4S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1074010002</v>
      </c>
      <c r="H9423" s="134">
        <f>Systematic[[#This Row],[SampleVariableLabel]]+100*Systematic[[#This Row],[State]]</f>
        <v>1074010502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1074</v>
      </c>
      <c r="B9424" s="1">
        <f>IF(C9424=0,IF(B9423=Protocol!$V$20,1,B9423+1),B9423)</f>
        <v>1</v>
      </c>
      <c r="C9424" s="1">
        <f>IF(C9423+1=Protocol!$V$21,0,C9423+1)</f>
        <v>6</v>
      </c>
      <c r="D9424" s="1">
        <f t="shared" si="311"/>
        <v>3</v>
      </c>
      <c r="E9424" s="1" t="str">
        <f>INDEX(Protocol[Mark],MATCH(C9424,Protocol[Step],0))</f>
        <v>5U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1074010003</v>
      </c>
      <c r="H9424" s="134">
        <f>Systematic[[#This Row],[SampleVariableLabel]]+100*Systematic[[#This Row],[State]]</f>
        <v>1074010603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1074</v>
      </c>
      <c r="B9425" s="1">
        <f>IF(C9425=0,IF(B9424=Protocol!$V$20,1,B9424+1),B9424)</f>
        <v>1</v>
      </c>
      <c r="C9425" s="1">
        <f>IF(C9424+1=Protocol!$V$21,0,C9424+1)</f>
        <v>7</v>
      </c>
      <c r="D9425" s="1">
        <f t="shared" si="311"/>
        <v>4</v>
      </c>
      <c r="E9425" s="1" t="str">
        <f>INDEX(Protocol[Mark],MATCH(C9425,Protocol[Step],0))</f>
        <v>6Rot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1074010004</v>
      </c>
      <c r="H9425" s="134">
        <f>Systematic[[#This Row],[SampleVariableLabel]]+100*Systematic[[#This Row],[State]]</f>
        <v>1074010704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1075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1pfi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1075010005</v>
      </c>
      <c r="H9426" s="134">
        <f>Systematic[[#This Row],[SampleVariableLabel]]+100*Systematic[[#This Row],[State]]</f>
        <v>1075010005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1075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1OctM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1075010006</v>
      </c>
      <c r="H9427" s="134">
        <f>Systematic[[#This Row],[SampleVariableLabel]]+100*Systematic[[#This Row],[State]]</f>
        <v>1075010106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1075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2D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1075010001</v>
      </c>
      <c r="H9428" s="134">
        <f>Systematic[[#This Row],[SampleVariableLabel]]+100*Systematic[[#This Row],[State]]</f>
        <v>1075010201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1075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2c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1075010002</v>
      </c>
      <c r="H9429" s="134">
        <f>Systematic[[#This Row],[SampleVariableLabel]]+100*Systematic[[#This Row],[State]]</f>
        <v>1075010302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1075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3P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1075010003</v>
      </c>
      <c r="H9430" s="134">
        <f>Systematic[[#This Row],[SampleVariableLabel]]+100*Systematic[[#This Row],[State]]</f>
        <v>1075010403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1075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4S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1075010004</v>
      </c>
      <c r="H9431" s="134">
        <f>Systematic[[#This Row],[SampleVariableLabel]]+100*Systematic[[#This Row],[State]]</f>
        <v>1075010504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1075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5U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1075010005</v>
      </c>
      <c r="H9432" s="134">
        <f>Systematic[[#This Row],[SampleVariableLabel]]+100*Systematic[[#This Row],[State]]</f>
        <v>1075010605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1075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6Rot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1075010006</v>
      </c>
      <c r="H9433" s="134">
        <f>Systematic[[#This Row],[SampleVariableLabel]]+100*Systematic[[#This Row],[State]]</f>
        <v>1075010706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1076</v>
      </c>
      <c r="B9434" s="1">
        <f>IF(C9434=0,IF(B9433=Protocol!$V$20,1,B9433+1),B9433)</f>
        <v>1</v>
      </c>
      <c r="C9434" s="1">
        <f>IF(C9433+1=Protocol!$V$21,0,C9433+1)</f>
        <v>0</v>
      </c>
      <c r="D9434" s="1">
        <f t="shared" si="311"/>
        <v>1</v>
      </c>
      <c r="E9434" s="1" t="str">
        <f>INDEX(Protocol[Mark],MATCH(C9434,Protocol[Step],0))</f>
        <v>1pfi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1076010001</v>
      </c>
      <c r="H9434" s="134">
        <f>Systematic[[#This Row],[SampleVariableLabel]]+100*Systematic[[#This Row],[State]]</f>
        <v>1076010001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1076</v>
      </c>
      <c r="B9435" s="1">
        <f>IF(C9435=0,IF(B9434=Protocol!$V$20,1,B9434+1),B9434)</f>
        <v>1</v>
      </c>
      <c r="C9435" s="1">
        <f>IF(C9434+1=Protocol!$V$21,0,C9434+1)</f>
        <v>1</v>
      </c>
      <c r="D9435" s="1">
        <f t="shared" si="311"/>
        <v>2</v>
      </c>
      <c r="E9435" s="1" t="str">
        <f>INDEX(Protocol[Mark],MATCH(C9435,Protocol[Step],0))</f>
        <v>1OctM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1076010002</v>
      </c>
      <c r="H9435" s="134">
        <f>Systematic[[#This Row],[SampleVariableLabel]]+100*Systematic[[#This Row],[State]]</f>
        <v>1076010102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1076</v>
      </c>
      <c r="B9436" s="1">
        <f>IF(C9436=0,IF(B9435=Protocol!$V$20,1,B9435+1),B9435)</f>
        <v>1</v>
      </c>
      <c r="C9436" s="1">
        <f>IF(C9435+1=Protocol!$V$21,0,C9435+1)</f>
        <v>2</v>
      </c>
      <c r="D9436" s="1">
        <f t="shared" si="311"/>
        <v>3</v>
      </c>
      <c r="E9436" s="1" t="str">
        <f>INDEX(Protocol[Mark],MATCH(C9436,Protocol[Step],0))</f>
        <v>2D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1076010003</v>
      </c>
      <c r="H9436" s="134">
        <f>Systematic[[#This Row],[SampleVariableLabel]]+100*Systematic[[#This Row],[State]]</f>
        <v>1076010203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1076</v>
      </c>
      <c r="B9437" s="1">
        <f>IF(C9437=0,IF(B9436=Protocol!$V$20,1,B9436+1),B9436)</f>
        <v>1</v>
      </c>
      <c r="C9437" s="1">
        <f>IF(C9436+1=Protocol!$V$21,0,C9436+1)</f>
        <v>3</v>
      </c>
      <c r="D9437" s="1">
        <f t="shared" si="311"/>
        <v>4</v>
      </c>
      <c r="E9437" s="1" t="str">
        <f>INDEX(Protocol[Mark],MATCH(C9437,Protocol[Step],0))</f>
        <v>2c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1076010004</v>
      </c>
      <c r="H9437" s="134">
        <f>Systematic[[#This Row],[SampleVariableLabel]]+100*Systematic[[#This Row],[State]]</f>
        <v>1076010304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1076</v>
      </c>
      <c r="B9438" s="1">
        <f>IF(C9438=0,IF(B9437=Protocol!$V$20,1,B9437+1),B9437)</f>
        <v>1</v>
      </c>
      <c r="C9438" s="1">
        <f>IF(C9437+1=Protocol!$V$21,0,C9437+1)</f>
        <v>4</v>
      </c>
      <c r="D9438" s="1">
        <f t="shared" si="311"/>
        <v>5</v>
      </c>
      <c r="E9438" s="1" t="str">
        <f>INDEX(Protocol[Mark],MATCH(C9438,Protocol[Step],0))</f>
        <v>3P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1076010005</v>
      </c>
      <c r="H9438" s="134">
        <f>Systematic[[#This Row],[SampleVariableLabel]]+100*Systematic[[#This Row],[State]]</f>
        <v>1076010405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1076</v>
      </c>
      <c r="B9439" s="1">
        <f>IF(C9439=0,IF(B9438=Protocol!$V$20,1,B9438+1),B9438)</f>
        <v>1</v>
      </c>
      <c r="C9439" s="1">
        <f>IF(C9438+1=Protocol!$V$21,0,C9438+1)</f>
        <v>5</v>
      </c>
      <c r="D9439" s="1">
        <f t="shared" si="311"/>
        <v>6</v>
      </c>
      <c r="E9439" s="1" t="str">
        <f>INDEX(Protocol[Mark],MATCH(C9439,Protocol[Step],0))</f>
        <v>4S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1076010006</v>
      </c>
      <c r="H9439" s="134">
        <f>Systematic[[#This Row],[SampleVariableLabel]]+100*Systematic[[#This Row],[State]]</f>
        <v>1076010506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1076</v>
      </c>
      <c r="B9440" s="1">
        <f>IF(C9440=0,IF(B9439=Protocol!$V$20,1,B9439+1),B9439)</f>
        <v>1</v>
      </c>
      <c r="C9440" s="1">
        <f>IF(C9439+1=Protocol!$V$21,0,C9439+1)</f>
        <v>6</v>
      </c>
      <c r="D9440" s="1">
        <f t="shared" si="311"/>
        <v>1</v>
      </c>
      <c r="E9440" s="1" t="str">
        <f>INDEX(Protocol[Mark],MATCH(C9440,Protocol[Step],0))</f>
        <v>5U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1076010001</v>
      </c>
      <c r="H9440" s="134">
        <f>Systematic[[#This Row],[SampleVariableLabel]]+100*Systematic[[#This Row],[State]]</f>
        <v>1076010601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1076</v>
      </c>
      <c r="B9441" s="1">
        <f>IF(C9441=0,IF(B9440=Protocol!$V$20,1,B9440+1),B9440)</f>
        <v>1</v>
      </c>
      <c r="C9441" s="1">
        <f>IF(C9440+1=Protocol!$V$21,0,C9440+1)</f>
        <v>7</v>
      </c>
      <c r="D9441" s="1">
        <f t="shared" si="311"/>
        <v>2</v>
      </c>
      <c r="E9441" s="1" t="str">
        <f>INDEX(Protocol[Mark],MATCH(C9441,Protocol[Step],0))</f>
        <v>6Rot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1076010002</v>
      </c>
      <c r="H9441" s="134">
        <f>Systematic[[#This Row],[SampleVariableLabel]]+100*Systematic[[#This Row],[State]]</f>
        <v>1076010702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1077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1pfi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1077010003</v>
      </c>
      <c r="H9442" s="134">
        <f>Systematic[[#This Row],[SampleVariableLabel]]+100*Systematic[[#This Row],[State]]</f>
        <v>1077010003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1077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1OctM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1077010004</v>
      </c>
      <c r="H9443" s="134">
        <f>Systematic[[#This Row],[SampleVariableLabel]]+100*Systematic[[#This Row],[State]]</f>
        <v>1077010104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1077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2D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1077010005</v>
      </c>
      <c r="H9444" s="134">
        <f>Systematic[[#This Row],[SampleVariableLabel]]+100*Systematic[[#This Row],[State]]</f>
        <v>1077010205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1077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2c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1077010006</v>
      </c>
      <c r="H9445" s="134">
        <f>Systematic[[#This Row],[SampleVariableLabel]]+100*Systematic[[#This Row],[State]]</f>
        <v>1077010306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1077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3P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1077010001</v>
      </c>
      <c r="H9446" s="134">
        <f>Systematic[[#This Row],[SampleVariableLabel]]+100*Systematic[[#This Row],[State]]</f>
        <v>1077010401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1077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4S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1077010002</v>
      </c>
      <c r="H9447" s="134">
        <f>Systematic[[#This Row],[SampleVariableLabel]]+100*Systematic[[#This Row],[State]]</f>
        <v>1077010502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1077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5U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1077010003</v>
      </c>
      <c r="H9448" s="134">
        <f>Systematic[[#This Row],[SampleVariableLabel]]+100*Systematic[[#This Row],[State]]</f>
        <v>1077010603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1077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6Rot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1077010004</v>
      </c>
      <c r="H9449" s="134">
        <f>Systematic[[#This Row],[SampleVariableLabel]]+100*Systematic[[#This Row],[State]]</f>
        <v>1077010704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1078</v>
      </c>
      <c r="B9450" s="1">
        <f>IF(C9450=0,IF(B9449=Protocol!$V$20,1,B9449+1),B9449)</f>
        <v>1</v>
      </c>
      <c r="C9450" s="1">
        <f>IF(C9449+1=Protocol!$V$21,0,C9449+1)</f>
        <v>0</v>
      </c>
      <c r="D9450" s="1">
        <f t="shared" si="311"/>
        <v>5</v>
      </c>
      <c r="E9450" s="1" t="str">
        <f>INDEX(Protocol[Mark],MATCH(C9450,Protocol[Step],0))</f>
        <v>1pfi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1078010005</v>
      </c>
      <c r="H9450" s="134">
        <f>Systematic[[#This Row],[SampleVariableLabel]]+100*Systematic[[#This Row],[State]]</f>
        <v>1078010005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1078</v>
      </c>
      <c r="B9451" s="1">
        <f>IF(C9451=0,IF(B9450=Protocol!$V$20,1,B9450+1),B9450)</f>
        <v>1</v>
      </c>
      <c r="C9451" s="1">
        <f>IF(C9450+1=Protocol!$V$21,0,C9450+1)</f>
        <v>1</v>
      </c>
      <c r="D9451" s="1">
        <f t="shared" si="311"/>
        <v>6</v>
      </c>
      <c r="E9451" s="1" t="str">
        <f>INDEX(Protocol[Mark],MATCH(C9451,Protocol[Step],0))</f>
        <v>1OctM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1078010006</v>
      </c>
      <c r="H9451" s="134">
        <f>Systematic[[#This Row],[SampleVariableLabel]]+100*Systematic[[#This Row],[State]]</f>
        <v>1078010106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1078</v>
      </c>
      <c r="B9452" s="1">
        <f>IF(C9452=0,IF(B9451=Protocol!$V$20,1,B9451+1),B9451)</f>
        <v>1</v>
      </c>
      <c r="C9452" s="1">
        <f>IF(C9451+1=Protocol!$V$21,0,C9451+1)</f>
        <v>2</v>
      </c>
      <c r="D9452" s="1">
        <f t="shared" si="311"/>
        <v>1</v>
      </c>
      <c r="E9452" s="1" t="str">
        <f>INDEX(Protocol[Mark],MATCH(C9452,Protocol[Step],0))</f>
        <v>2D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1078010001</v>
      </c>
      <c r="H9452" s="134">
        <f>Systematic[[#This Row],[SampleVariableLabel]]+100*Systematic[[#This Row],[State]]</f>
        <v>1078010201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1078</v>
      </c>
      <c r="B9453" s="1">
        <f>IF(C9453=0,IF(B9452=Protocol!$V$20,1,B9452+1),B9452)</f>
        <v>1</v>
      </c>
      <c r="C9453" s="1">
        <f>IF(C9452+1=Protocol!$V$21,0,C9452+1)</f>
        <v>3</v>
      </c>
      <c r="D9453" s="1">
        <f t="shared" si="311"/>
        <v>2</v>
      </c>
      <c r="E9453" s="1" t="str">
        <f>INDEX(Protocol[Mark],MATCH(C9453,Protocol[Step],0))</f>
        <v>2c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1078010002</v>
      </c>
      <c r="H9453" s="134">
        <f>Systematic[[#This Row],[SampleVariableLabel]]+100*Systematic[[#This Row],[State]]</f>
        <v>1078010302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1078</v>
      </c>
      <c r="B9454" s="1">
        <f>IF(C9454=0,IF(B9453=Protocol!$V$20,1,B9453+1),B9453)</f>
        <v>1</v>
      </c>
      <c r="C9454" s="1">
        <f>IF(C9453+1=Protocol!$V$21,0,C9453+1)</f>
        <v>4</v>
      </c>
      <c r="D9454" s="1">
        <f t="shared" si="311"/>
        <v>3</v>
      </c>
      <c r="E9454" s="1" t="str">
        <f>INDEX(Protocol[Mark],MATCH(C9454,Protocol[Step],0))</f>
        <v>3P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1078010003</v>
      </c>
      <c r="H9454" s="134">
        <f>Systematic[[#This Row],[SampleVariableLabel]]+100*Systematic[[#This Row],[State]]</f>
        <v>1078010403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1078</v>
      </c>
      <c r="B9455" s="1">
        <f>IF(C9455=0,IF(B9454=Protocol!$V$20,1,B9454+1),B9454)</f>
        <v>1</v>
      </c>
      <c r="C9455" s="1">
        <f>IF(C9454+1=Protocol!$V$21,0,C9454+1)</f>
        <v>5</v>
      </c>
      <c r="D9455" s="1">
        <f t="shared" si="311"/>
        <v>4</v>
      </c>
      <c r="E9455" s="1" t="str">
        <f>INDEX(Protocol[Mark],MATCH(C9455,Protocol[Step],0))</f>
        <v>4S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1078010004</v>
      </c>
      <c r="H9455" s="134">
        <f>Systematic[[#This Row],[SampleVariableLabel]]+100*Systematic[[#This Row],[State]]</f>
        <v>1078010504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1078</v>
      </c>
      <c r="B9456" s="1">
        <f>IF(C9456=0,IF(B9455=Protocol!$V$20,1,B9455+1),B9455)</f>
        <v>1</v>
      </c>
      <c r="C9456" s="1">
        <f>IF(C9455+1=Protocol!$V$21,0,C9455+1)</f>
        <v>6</v>
      </c>
      <c r="D9456" s="1">
        <f t="shared" si="311"/>
        <v>5</v>
      </c>
      <c r="E9456" s="1" t="str">
        <f>INDEX(Protocol[Mark],MATCH(C9456,Protocol[Step],0))</f>
        <v>5U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1078010005</v>
      </c>
      <c r="H9456" s="134">
        <f>Systematic[[#This Row],[SampleVariableLabel]]+100*Systematic[[#This Row],[State]]</f>
        <v>1078010605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1078</v>
      </c>
      <c r="B9457" s="1">
        <f>IF(C9457=0,IF(B9456=Protocol!$V$20,1,B9456+1),B9456)</f>
        <v>1</v>
      </c>
      <c r="C9457" s="1">
        <f>IF(C9456+1=Protocol!$V$21,0,C9456+1)</f>
        <v>7</v>
      </c>
      <c r="D9457" s="1">
        <f t="shared" si="311"/>
        <v>6</v>
      </c>
      <c r="E9457" s="1" t="str">
        <f>INDEX(Protocol[Mark],MATCH(C9457,Protocol[Step],0))</f>
        <v>6Rot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1078010006</v>
      </c>
      <c r="H9457" s="134">
        <f>Systematic[[#This Row],[SampleVariableLabel]]+100*Systematic[[#This Row],[State]]</f>
        <v>1078010706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1079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1pfi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1079010001</v>
      </c>
      <c r="H9458" s="134">
        <f>Systematic[[#This Row],[SampleVariableLabel]]+100*Systematic[[#This Row],[State]]</f>
        <v>1079010001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1079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1OctM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1079010002</v>
      </c>
      <c r="H9459" s="134">
        <f>Systematic[[#This Row],[SampleVariableLabel]]+100*Systematic[[#This Row],[State]]</f>
        <v>1079010102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1079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1079010003</v>
      </c>
      <c r="H9460" s="134">
        <f>Systematic[[#This Row],[SampleVariableLabel]]+100*Systematic[[#This Row],[State]]</f>
        <v>1079010203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1079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2c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1079010004</v>
      </c>
      <c r="H9461" s="134">
        <f>Systematic[[#This Row],[SampleVariableLabel]]+100*Systematic[[#This Row],[State]]</f>
        <v>1079010304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1079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3P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1079010005</v>
      </c>
      <c r="H9462" s="134">
        <f>Systematic[[#This Row],[SampleVariableLabel]]+100*Systematic[[#This Row],[State]]</f>
        <v>1079010405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1079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4S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1079010006</v>
      </c>
      <c r="H9463" s="134">
        <f>Systematic[[#This Row],[SampleVariableLabel]]+100*Systematic[[#This Row],[State]]</f>
        <v>1079010506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1079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5U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1079010001</v>
      </c>
      <c r="H9464" s="134">
        <f>Systematic[[#This Row],[SampleVariableLabel]]+100*Systematic[[#This Row],[State]]</f>
        <v>1079010601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1079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6Rot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1079010002</v>
      </c>
      <c r="H9465" s="134">
        <f>Systematic[[#This Row],[SampleVariableLabel]]+100*Systematic[[#This Row],[State]]</f>
        <v>1079010702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1080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1pfi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1080010003</v>
      </c>
      <c r="H9466" s="134">
        <f>Systematic[[#This Row],[SampleVariableLabel]]+100*Systematic[[#This Row],[State]]</f>
        <v>1080010003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1080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1OctM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1080010004</v>
      </c>
      <c r="H9467" s="134">
        <f>Systematic[[#This Row],[SampleVariableLabel]]+100*Systematic[[#This Row],[State]]</f>
        <v>1080010104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1080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1080010005</v>
      </c>
      <c r="H9468" s="134">
        <f>Systematic[[#This Row],[SampleVariableLabel]]+100*Systematic[[#This Row],[State]]</f>
        <v>1080010205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1080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1080010006</v>
      </c>
      <c r="H9469" s="134">
        <f>Systematic[[#This Row],[SampleVariableLabel]]+100*Systematic[[#This Row],[State]]</f>
        <v>1080010306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1080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3P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1080010001</v>
      </c>
      <c r="H9470" s="134">
        <f>Systematic[[#This Row],[SampleVariableLabel]]+100*Systematic[[#This Row],[State]]</f>
        <v>1080010401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1080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4S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1080010002</v>
      </c>
      <c r="H9471" s="134">
        <f>Systematic[[#This Row],[SampleVariableLabel]]+100*Systematic[[#This Row],[State]]</f>
        <v>1080010502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1080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5U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1080010003</v>
      </c>
      <c r="H9472" s="134">
        <f>Systematic[[#This Row],[SampleVariableLabel]]+100*Systematic[[#This Row],[State]]</f>
        <v>1080010603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1080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6Rot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1080010004</v>
      </c>
      <c r="H9473" s="134">
        <f>Systematic[[#This Row],[SampleVariableLabel]]+100*Systematic[[#This Row],[State]]</f>
        <v>1080010704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1081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1pfi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1081010005</v>
      </c>
      <c r="H9474" s="134">
        <f>Systematic[[#This Row],[SampleVariableLabel]]+100*Systematic[[#This Row],[State]]</f>
        <v>1081010005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1081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1OctM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1081010006</v>
      </c>
      <c r="H9475" s="134">
        <f>Systematic[[#This Row],[SampleVariableLabel]]+100*Systematic[[#This Row],[State]]</f>
        <v>1081010106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1081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1081010001</v>
      </c>
      <c r="H9476" s="134">
        <f>Systematic[[#This Row],[SampleVariableLabel]]+100*Systematic[[#This Row],[State]]</f>
        <v>1081010201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1081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2c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1081010002</v>
      </c>
      <c r="H9477" s="134">
        <f>Systematic[[#This Row],[SampleVariableLabel]]+100*Systematic[[#This Row],[State]]</f>
        <v>1081010302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1081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3P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1081010003</v>
      </c>
      <c r="H9478" s="134">
        <f>Systematic[[#This Row],[SampleVariableLabel]]+100*Systematic[[#This Row],[State]]</f>
        <v>1081010403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1081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4S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1081010004</v>
      </c>
      <c r="H9479" s="134">
        <f>Systematic[[#This Row],[SampleVariableLabel]]+100*Systematic[[#This Row],[State]]</f>
        <v>1081010504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1081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5U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1081010005</v>
      </c>
      <c r="H9480" s="134">
        <f>Systematic[[#This Row],[SampleVariableLabel]]+100*Systematic[[#This Row],[State]]</f>
        <v>1081010605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1081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6Rot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1081010006</v>
      </c>
      <c r="H9481" s="134">
        <f>Systematic[[#This Row],[SampleVariableLabel]]+100*Systematic[[#This Row],[State]]</f>
        <v>1081010706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1082</v>
      </c>
      <c r="B9482" s="1">
        <f>IF(C9482=0,IF(B9481=Protocol!$V$20,1,B9481+1),B9481)</f>
        <v>1</v>
      </c>
      <c r="C9482" s="1">
        <f>IF(C9481+1=Protocol!$V$21,0,C9481+1)</f>
        <v>0</v>
      </c>
      <c r="D9482" s="1">
        <f t="shared" si="313"/>
        <v>1</v>
      </c>
      <c r="E9482" s="1" t="str">
        <f>INDEX(Protocol[Mark],MATCH(C9482,Protocol[Step],0))</f>
        <v>1pfi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1082010001</v>
      </c>
      <c r="H9482" s="134">
        <f>Systematic[[#This Row],[SampleVariableLabel]]+100*Systematic[[#This Row],[State]]</f>
        <v>1082010001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1082</v>
      </c>
      <c r="B9483" s="1">
        <f>IF(C9483=0,IF(B9482=Protocol!$V$20,1,B9482+1),B9482)</f>
        <v>1</v>
      </c>
      <c r="C9483" s="1">
        <f>IF(C9482+1=Protocol!$V$21,0,C9482+1)</f>
        <v>1</v>
      </c>
      <c r="D9483" s="1">
        <f t="shared" si="313"/>
        <v>2</v>
      </c>
      <c r="E9483" s="1" t="str">
        <f>INDEX(Protocol[Mark],MATCH(C9483,Protocol[Step],0))</f>
        <v>1OctM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1082010002</v>
      </c>
      <c r="H9483" s="134">
        <f>Systematic[[#This Row],[SampleVariableLabel]]+100*Systematic[[#This Row],[State]]</f>
        <v>1082010102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1082</v>
      </c>
      <c r="B9484" s="1">
        <f>IF(C9484=0,IF(B9483=Protocol!$V$20,1,B9483+1),B9483)</f>
        <v>1</v>
      </c>
      <c r="C9484" s="1">
        <f>IF(C9483+1=Protocol!$V$21,0,C9483+1)</f>
        <v>2</v>
      </c>
      <c r="D9484" s="1">
        <f t="shared" si="313"/>
        <v>3</v>
      </c>
      <c r="E9484" s="1" t="str">
        <f>INDEX(Protocol[Mark],MATCH(C9484,Protocol[Step],0))</f>
        <v>2D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1082010003</v>
      </c>
      <c r="H9484" s="134">
        <f>Systematic[[#This Row],[SampleVariableLabel]]+100*Systematic[[#This Row],[State]]</f>
        <v>1082010203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1082</v>
      </c>
      <c r="B9485" s="1">
        <f>IF(C9485=0,IF(B9484=Protocol!$V$20,1,B9484+1),B9484)</f>
        <v>1</v>
      </c>
      <c r="C9485" s="1">
        <f>IF(C9484+1=Protocol!$V$21,0,C9484+1)</f>
        <v>3</v>
      </c>
      <c r="D9485" s="1">
        <f t="shared" si="313"/>
        <v>4</v>
      </c>
      <c r="E9485" s="1" t="str">
        <f>INDEX(Protocol[Mark],MATCH(C9485,Protocol[Step],0))</f>
        <v>2c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1082010004</v>
      </c>
      <c r="H9485" s="134">
        <f>Systematic[[#This Row],[SampleVariableLabel]]+100*Systematic[[#This Row],[State]]</f>
        <v>1082010304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1082</v>
      </c>
      <c r="B9486" s="1">
        <f>IF(C9486=0,IF(B9485=Protocol!$V$20,1,B9485+1),B9485)</f>
        <v>1</v>
      </c>
      <c r="C9486" s="1">
        <f>IF(C9485+1=Protocol!$V$21,0,C9485+1)</f>
        <v>4</v>
      </c>
      <c r="D9486" s="1">
        <f t="shared" si="313"/>
        <v>5</v>
      </c>
      <c r="E9486" s="1" t="str">
        <f>INDEX(Protocol[Mark],MATCH(C9486,Protocol[Step],0))</f>
        <v>3P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1082010005</v>
      </c>
      <c r="H9486" s="134">
        <f>Systematic[[#This Row],[SampleVariableLabel]]+100*Systematic[[#This Row],[State]]</f>
        <v>1082010405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1082</v>
      </c>
      <c r="B9487" s="1">
        <f>IF(C9487=0,IF(B9486=Protocol!$V$20,1,B9486+1),B9486)</f>
        <v>1</v>
      </c>
      <c r="C9487" s="1">
        <f>IF(C9486+1=Protocol!$V$21,0,C9486+1)</f>
        <v>5</v>
      </c>
      <c r="D9487" s="1">
        <f t="shared" si="313"/>
        <v>6</v>
      </c>
      <c r="E9487" s="1" t="str">
        <f>INDEX(Protocol[Mark],MATCH(C9487,Protocol[Step],0))</f>
        <v>4S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1082010006</v>
      </c>
      <c r="H9487" s="134">
        <f>Systematic[[#This Row],[SampleVariableLabel]]+100*Systematic[[#This Row],[State]]</f>
        <v>1082010506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1082</v>
      </c>
      <c r="B9488" s="1">
        <f>IF(C9488=0,IF(B9487=Protocol!$V$20,1,B9487+1),B9487)</f>
        <v>1</v>
      </c>
      <c r="C9488" s="1">
        <f>IF(C9487+1=Protocol!$V$21,0,C9487+1)</f>
        <v>6</v>
      </c>
      <c r="D9488" s="1">
        <f t="shared" si="313"/>
        <v>1</v>
      </c>
      <c r="E9488" s="1" t="str">
        <f>INDEX(Protocol[Mark],MATCH(C9488,Protocol[Step],0))</f>
        <v>5U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1082010001</v>
      </c>
      <c r="H9488" s="134">
        <f>Systematic[[#This Row],[SampleVariableLabel]]+100*Systematic[[#This Row],[State]]</f>
        <v>1082010601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1082</v>
      </c>
      <c r="B9489" s="1">
        <f>IF(C9489=0,IF(B9488=Protocol!$V$20,1,B9488+1),B9488)</f>
        <v>1</v>
      </c>
      <c r="C9489" s="1">
        <f>IF(C9488+1=Protocol!$V$21,0,C9488+1)</f>
        <v>7</v>
      </c>
      <c r="D9489" s="1">
        <f t="shared" si="313"/>
        <v>2</v>
      </c>
      <c r="E9489" s="1" t="str">
        <f>INDEX(Protocol[Mark],MATCH(C9489,Protocol[Step],0))</f>
        <v>6Rot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1082010002</v>
      </c>
      <c r="H9489" s="134">
        <f>Systematic[[#This Row],[SampleVariableLabel]]+100*Systematic[[#This Row],[State]]</f>
        <v>1082010702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1083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1pfi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1083010003</v>
      </c>
      <c r="H9490" s="134">
        <f>Systematic[[#This Row],[SampleVariableLabel]]+100*Systematic[[#This Row],[State]]</f>
        <v>1083010003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1083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1OctM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1083010004</v>
      </c>
      <c r="H9491" s="134">
        <f>Systematic[[#This Row],[SampleVariableLabel]]+100*Systematic[[#This Row],[State]]</f>
        <v>1083010104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1083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2D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1083010005</v>
      </c>
      <c r="H9492" s="134">
        <f>Systematic[[#This Row],[SampleVariableLabel]]+100*Systematic[[#This Row],[State]]</f>
        <v>1083010205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1083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2c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1083010006</v>
      </c>
      <c r="H9493" s="134">
        <f>Systematic[[#This Row],[SampleVariableLabel]]+100*Systematic[[#This Row],[State]]</f>
        <v>1083010306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1083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3P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1083010001</v>
      </c>
      <c r="H9494" s="134">
        <f>Systematic[[#This Row],[SampleVariableLabel]]+100*Systematic[[#This Row],[State]]</f>
        <v>1083010401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1083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4S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1083010002</v>
      </c>
      <c r="H9495" s="134">
        <f>Systematic[[#This Row],[SampleVariableLabel]]+100*Systematic[[#This Row],[State]]</f>
        <v>1083010502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1083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5U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1083010003</v>
      </c>
      <c r="H9496" s="134">
        <f>Systematic[[#This Row],[SampleVariableLabel]]+100*Systematic[[#This Row],[State]]</f>
        <v>1083010603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1083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6Rot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1083010004</v>
      </c>
      <c r="H9497" s="134">
        <f>Systematic[[#This Row],[SampleVariableLabel]]+100*Systematic[[#This Row],[State]]</f>
        <v>1083010704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1084</v>
      </c>
      <c r="B9498" s="1">
        <f>IF(C9498=0,IF(B9497=Protocol!$V$20,1,B9497+1),B9497)</f>
        <v>1</v>
      </c>
      <c r="C9498" s="1">
        <f>IF(C9497+1=Protocol!$V$21,0,C9497+1)</f>
        <v>0</v>
      </c>
      <c r="D9498" s="1">
        <f t="shared" si="313"/>
        <v>5</v>
      </c>
      <c r="E9498" s="1" t="str">
        <f>INDEX(Protocol[Mark],MATCH(C9498,Protocol[Step],0))</f>
        <v>1pfi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1084010005</v>
      </c>
      <c r="H9498" s="134">
        <f>Systematic[[#This Row],[SampleVariableLabel]]+100*Systematic[[#This Row],[State]]</f>
        <v>1084010005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1084</v>
      </c>
      <c r="B9499" s="1">
        <f>IF(C9499=0,IF(B9498=Protocol!$V$20,1,B9498+1),B9498)</f>
        <v>1</v>
      </c>
      <c r="C9499" s="1">
        <f>IF(C9498+1=Protocol!$V$21,0,C9498+1)</f>
        <v>1</v>
      </c>
      <c r="D9499" s="1">
        <f t="shared" si="313"/>
        <v>6</v>
      </c>
      <c r="E9499" s="1" t="str">
        <f>INDEX(Protocol[Mark],MATCH(C9499,Protocol[Step],0))</f>
        <v>1OctM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1084010006</v>
      </c>
      <c r="H9499" s="134">
        <f>Systematic[[#This Row],[SampleVariableLabel]]+100*Systematic[[#This Row],[State]]</f>
        <v>1084010106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1084</v>
      </c>
      <c r="B9500" s="1">
        <f>IF(C9500=0,IF(B9499=Protocol!$V$20,1,B9499+1),B9499)</f>
        <v>1</v>
      </c>
      <c r="C9500" s="1">
        <f>IF(C9499+1=Protocol!$V$21,0,C9499+1)</f>
        <v>2</v>
      </c>
      <c r="D9500" s="1">
        <f t="shared" si="313"/>
        <v>1</v>
      </c>
      <c r="E9500" s="1" t="str">
        <f>INDEX(Protocol[Mark],MATCH(C9500,Protocol[Step],0))</f>
        <v>2D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1084010001</v>
      </c>
      <c r="H9500" s="134">
        <f>Systematic[[#This Row],[SampleVariableLabel]]+100*Systematic[[#This Row],[State]]</f>
        <v>1084010201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1084</v>
      </c>
      <c r="B9501" s="1">
        <f>IF(C9501=0,IF(B9500=Protocol!$V$20,1,B9500+1),B9500)</f>
        <v>1</v>
      </c>
      <c r="C9501" s="1">
        <f>IF(C9500+1=Protocol!$V$21,0,C9500+1)</f>
        <v>3</v>
      </c>
      <c r="D9501" s="1">
        <f t="shared" si="313"/>
        <v>2</v>
      </c>
      <c r="E9501" s="1" t="str">
        <f>INDEX(Protocol[Mark],MATCH(C9501,Protocol[Step],0))</f>
        <v>2c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1084010002</v>
      </c>
      <c r="H9501" s="134">
        <f>Systematic[[#This Row],[SampleVariableLabel]]+100*Systematic[[#This Row],[State]]</f>
        <v>1084010302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1084</v>
      </c>
      <c r="B9502" s="1">
        <f>IF(C9502=0,IF(B9501=Protocol!$V$20,1,B9501+1),B9501)</f>
        <v>1</v>
      </c>
      <c r="C9502" s="1">
        <f>IF(C9501+1=Protocol!$V$21,0,C9501+1)</f>
        <v>4</v>
      </c>
      <c r="D9502" s="1">
        <f t="shared" si="313"/>
        <v>3</v>
      </c>
      <c r="E9502" s="1" t="str">
        <f>INDEX(Protocol[Mark],MATCH(C9502,Protocol[Step],0))</f>
        <v>3P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1084010003</v>
      </c>
      <c r="H9502" s="134">
        <f>Systematic[[#This Row],[SampleVariableLabel]]+100*Systematic[[#This Row],[State]]</f>
        <v>1084010403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1084</v>
      </c>
      <c r="B9503" s="1">
        <f>IF(C9503=0,IF(B9502=Protocol!$V$20,1,B9502+1),B9502)</f>
        <v>1</v>
      </c>
      <c r="C9503" s="1">
        <f>IF(C9502+1=Protocol!$V$21,0,C9502+1)</f>
        <v>5</v>
      </c>
      <c r="D9503" s="1">
        <f t="shared" si="313"/>
        <v>4</v>
      </c>
      <c r="E9503" s="1" t="str">
        <f>INDEX(Protocol[Mark],MATCH(C9503,Protocol[Step],0))</f>
        <v>4S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1084010004</v>
      </c>
      <c r="H9503" s="134">
        <f>Systematic[[#This Row],[SampleVariableLabel]]+100*Systematic[[#This Row],[State]]</f>
        <v>1084010504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1084</v>
      </c>
      <c r="B9504" s="1">
        <f>IF(C9504=0,IF(B9503=Protocol!$V$20,1,B9503+1),B9503)</f>
        <v>1</v>
      </c>
      <c r="C9504" s="1">
        <f>IF(C9503+1=Protocol!$V$21,0,C9503+1)</f>
        <v>6</v>
      </c>
      <c r="D9504" s="1">
        <f t="shared" si="313"/>
        <v>5</v>
      </c>
      <c r="E9504" s="1" t="str">
        <f>INDEX(Protocol[Mark],MATCH(C9504,Protocol[Step],0))</f>
        <v>5U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1084010005</v>
      </c>
      <c r="H9504" s="134">
        <f>Systematic[[#This Row],[SampleVariableLabel]]+100*Systematic[[#This Row],[State]]</f>
        <v>1084010605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1084</v>
      </c>
      <c r="B9505" s="1">
        <f>IF(C9505=0,IF(B9504=Protocol!$V$20,1,B9504+1),B9504)</f>
        <v>1</v>
      </c>
      <c r="C9505" s="1">
        <f>IF(C9504+1=Protocol!$V$21,0,C9504+1)</f>
        <v>7</v>
      </c>
      <c r="D9505" s="1">
        <f t="shared" si="313"/>
        <v>6</v>
      </c>
      <c r="E9505" s="1" t="str">
        <f>INDEX(Protocol[Mark],MATCH(C9505,Protocol[Step],0))</f>
        <v>6Rot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1084010006</v>
      </c>
      <c r="H9505" s="134">
        <f>Systematic[[#This Row],[SampleVariableLabel]]+100*Systematic[[#This Row],[State]]</f>
        <v>1084010706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1085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1pfi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1085010001</v>
      </c>
      <c r="H9506" s="134">
        <f>Systematic[[#This Row],[SampleVariableLabel]]+100*Systematic[[#This Row],[State]]</f>
        <v>1085010001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1085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1OctM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1085010002</v>
      </c>
      <c r="H9507" s="134">
        <f>Systematic[[#This Row],[SampleVariableLabel]]+100*Systematic[[#This Row],[State]]</f>
        <v>1085010102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1085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2D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1085010003</v>
      </c>
      <c r="H9508" s="134">
        <f>Systematic[[#This Row],[SampleVariableLabel]]+100*Systematic[[#This Row],[State]]</f>
        <v>1085010203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1085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2c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1085010004</v>
      </c>
      <c r="H9509" s="134">
        <f>Systematic[[#This Row],[SampleVariableLabel]]+100*Systematic[[#This Row],[State]]</f>
        <v>1085010304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1085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3P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1085010005</v>
      </c>
      <c r="H9510" s="134">
        <f>Systematic[[#This Row],[SampleVariableLabel]]+100*Systematic[[#This Row],[State]]</f>
        <v>1085010405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1085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4S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1085010006</v>
      </c>
      <c r="H9511" s="134">
        <f>Systematic[[#This Row],[SampleVariableLabel]]+100*Systematic[[#This Row],[State]]</f>
        <v>1085010506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1085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5U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1085010001</v>
      </c>
      <c r="H9512" s="134">
        <f>Systematic[[#This Row],[SampleVariableLabel]]+100*Systematic[[#This Row],[State]]</f>
        <v>1085010601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1085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6Rot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1085010002</v>
      </c>
      <c r="H9513" s="134">
        <f>Systematic[[#This Row],[SampleVariableLabel]]+100*Systematic[[#This Row],[State]]</f>
        <v>1085010702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1086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1pfi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1086010003</v>
      </c>
      <c r="H9514" s="134">
        <f>Systematic[[#This Row],[SampleVariableLabel]]+100*Systematic[[#This Row],[State]]</f>
        <v>1086010003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1086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1OctM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1086010004</v>
      </c>
      <c r="H9515" s="134">
        <f>Systematic[[#This Row],[SampleVariableLabel]]+100*Systematic[[#This Row],[State]]</f>
        <v>1086010104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1086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2D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1086010005</v>
      </c>
      <c r="H9516" s="134">
        <f>Systematic[[#This Row],[SampleVariableLabel]]+100*Systematic[[#This Row],[State]]</f>
        <v>1086010205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1086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2c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1086010006</v>
      </c>
      <c r="H9517" s="134">
        <f>Systematic[[#This Row],[SampleVariableLabel]]+100*Systematic[[#This Row],[State]]</f>
        <v>1086010306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1086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3P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1086010001</v>
      </c>
      <c r="H9518" s="134">
        <f>Systematic[[#This Row],[SampleVariableLabel]]+100*Systematic[[#This Row],[State]]</f>
        <v>1086010401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1086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4S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1086010002</v>
      </c>
      <c r="H9519" s="134">
        <f>Systematic[[#This Row],[SampleVariableLabel]]+100*Systematic[[#This Row],[State]]</f>
        <v>1086010502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1086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5U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1086010003</v>
      </c>
      <c r="H9520" s="134">
        <f>Systematic[[#This Row],[SampleVariableLabel]]+100*Systematic[[#This Row],[State]]</f>
        <v>1086010603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1086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6Rot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1086010004</v>
      </c>
      <c r="H9521" s="134">
        <f>Systematic[[#This Row],[SampleVariableLabel]]+100*Systematic[[#This Row],[State]]</f>
        <v>1086010704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1087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1pfi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1087010005</v>
      </c>
      <c r="H9522" s="134">
        <f>Systematic[[#This Row],[SampleVariableLabel]]+100*Systematic[[#This Row],[State]]</f>
        <v>1087010005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1087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1OctM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1087010006</v>
      </c>
      <c r="H9523" s="134">
        <f>Systematic[[#This Row],[SampleVariableLabel]]+100*Systematic[[#This Row],[State]]</f>
        <v>1087010106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1087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2D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1087010001</v>
      </c>
      <c r="H9524" s="134">
        <f>Systematic[[#This Row],[SampleVariableLabel]]+100*Systematic[[#This Row],[State]]</f>
        <v>1087010201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1087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2c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1087010002</v>
      </c>
      <c r="H9525" s="134">
        <f>Systematic[[#This Row],[SampleVariableLabel]]+100*Systematic[[#This Row],[State]]</f>
        <v>1087010302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1087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3P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1087010003</v>
      </c>
      <c r="H9526" s="134">
        <f>Systematic[[#This Row],[SampleVariableLabel]]+100*Systematic[[#This Row],[State]]</f>
        <v>1087010403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1087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4S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1087010004</v>
      </c>
      <c r="H9527" s="134">
        <f>Systematic[[#This Row],[SampleVariableLabel]]+100*Systematic[[#This Row],[State]]</f>
        <v>1087010504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1087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5U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1087010005</v>
      </c>
      <c r="H9528" s="134">
        <f>Systematic[[#This Row],[SampleVariableLabel]]+100*Systematic[[#This Row],[State]]</f>
        <v>1087010605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1087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6Rot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1087010006</v>
      </c>
      <c r="H9529" s="134">
        <f>Systematic[[#This Row],[SampleVariableLabel]]+100*Systematic[[#This Row],[State]]</f>
        <v>1087010706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1088</v>
      </c>
      <c r="B9530" s="1">
        <f>IF(C9530=0,IF(B9529=Protocol!$V$20,1,B9529+1),B9529)</f>
        <v>1</v>
      </c>
      <c r="C9530" s="1">
        <f>IF(C9529+1=Protocol!$V$21,0,C9529+1)</f>
        <v>0</v>
      </c>
      <c r="D9530" s="1">
        <f t="shared" si="313"/>
        <v>1</v>
      </c>
      <c r="E9530" s="1" t="str">
        <f>INDEX(Protocol[Mark],MATCH(C9530,Protocol[Step],0))</f>
        <v>1pfi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1088010001</v>
      </c>
      <c r="H9530" s="134">
        <f>Systematic[[#This Row],[SampleVariableLabel]]+100*Systematic[[#This Row],[State]]</f>
        <v>1088010001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1088</v>
      </c>
      <c r="B9531" s="1">
        <f>IF(C9531=0,IF(B9530=Protocol!$V$20,1,B9530+1),B9530)</f>
        <v>1</v>
      </c>
      <c r="C9531" s="1">
        <f>IF(C9530+1=Protocol!$V$21,0,C9530+1)</f>
        <v>1</v>
      </c>
      <c r="D9531" s="1">
        <f t="shared" si="313"/>
        <v>2</v>
      </c>
      <c r="E9531" s="1" t="str">
        <f>INDEX(Protocol[Mark],MATCH(C9531,Protocol[Step],0))</f>
        <v>1OctM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1088010002</v>
      </c>
      <c r="H9531" s="134">
        <f>Systematic[[#This Row],[SampleVariableLabel]]+100*Systematic[[#This Row],[State]]</f>
        <v>1088010102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1088</v>
      </c>
      <c r="B9532" s="1">
        <f>IF(C9532=0,IF(B9531=Protocol!$V$20,1,B9531+1),B9531)</f>
        <v>1</v>
      </c>
      <c r="C9532" s="1">
        <f>IF(C9531+1=Protocol!$V$21,0,C9531+1)</f>
        <v>2</v>
      </c>
      <c r="D9532" s="1">
        <f t="shared" si="313"/>
        <v>3</v>
      </c>
      <c r="E9532" s="1" t="str">
        <f>INDEX(Protocol[Mark],MATCH(C9532,Protocol[Step],0))</f>
        <v>2D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1088010003</v>
      </c>
      <c r="H9532" s="134">
        <f>Systematic[[#This Row],[SampleVariableLabel]]+100*Systematic[[#This Row],[State]]</f>
        <v>1088010203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1088</v>
      </c>
      <c r="B9533" s="1">
        <f>IF(C9533=0,IF(B9532=Protocol!$V$20,1,B9532+1),B9532)</f>
        <v>1</v>
      </c>
      <c r="C9533" s="1">
        <f>IF(C9532+1=Protocol!$V$21,0,C9532+1)</f>
        <v>3</v>
      </c>
      <c r="D9533" s="1">
        <f t="shared" si="313"/>
        <v>4</v>
      </c>
      <c r="E9533" s="1" t="str">
        <f>INDEX(Protocol[Mark],MATCH(C9533,Protocol[Step],0))</f>
        <v>2c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1088010004</v>
      </c>
      <c r="H9533" s="134">
        <f>Systematic[[#This Row],[SampleVariableLabel]]+100*Systematic[[#This Row],[State]]</f>
        <v>1088010304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1088</v>
      </c>
      <c r="B9534" s="1">
        <f>IF(C9534=0,IF(B9533=Protocol!$V$20,1,B9533+1),B9533)</f>
        <v>1</v>
      </c>
      <c r="C9534" s="1">
        <f>IF(C9533+1=Protocol!$V$21,0,C9533+1)</f>
        <v>4</v>
      </c>
      <c r="D9534" s="1">
        <f t="shared" si="313"/>
        <v>5</v>
      </c>
      <c r="E9534" s="1" t="str">
        <f>INDEX(Protocol[Mark],MATCH(C9534,Protocol[Step],0))</f>
        <v>3P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1088010005</v>
      </c>
      <c r="H9534" s="134">
        <f>Systematic[[#This Row],[SampleVariableLabel]]+100*Systematic[[#This Row],[State]]</f>
        <v>1088010405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1088</v>
      </c>
      <c r="B9535" s="1">
        <f>IF(C9535=0,IF(B9534=Protocol!$V$20,1,B9534+1),B9534)</f>
        <v>1</v>
      </c>
      <c r="C9535" s="1">
        <f>IF(C9534+1=Protocol!$V$21,0,C9534+1)</f>
        <v>5</v>
      </c>
      <c r="D9535" s="1">
        <f t="shared" si="313"/>
        <v>6</v>
      </c>
      <c r="E9535" s="1" t="str">
        <f>INDEX(Protocol[Mark],MATCH(C9535,Protocol[Step],0))</f>
        <v>4S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1088010006</v>
      </c>
      <c r="H9535" s="134">
        <f>Systematic[[#This Row],[SampleVariableLabel]]+100*Systematic[[#This Row],[State]]</f>
        <v>1088010506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1088</v>
      </c>
      <c r="B9536" s="1">
        <f>IF(C9536=0,IF(B9535=Protocol!$V$20,1,B9535+1),B9535)</f>
        <v>1</v>
      </c>
      <c r="C9536" s="1">
        <f>IF(C9535+1=Protocol!$V$21,0,C9535+1)</f>
        <v>6</v>
      </c>
      <c r="D9536" s="1">
        <f t="shared" si="313"/>
        <v>1</v>
      </c>
      <c r="E9536" s="1" t="str">
        <f>INDEX(Protocol[Mark],MATCH(C9536,Protocol[Step],0))</f>
        <v>5U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1088010001</v>
      </c>
      <c r="H9536" s="134">
        <f>Systematic[[#This Row],[SampleVariableLabel]]+100*Systematic[[#This Row],[State]]</f>
        <v>1088010601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1088</v>
      </c>
      <c r="B9537" s="1">
        <f>IF(C9537=0,IF(B9536=Protocol!$V$20,1,B9536+1),B9536)</f>
        <v>1</v>
      </c>
      <c r="C9537" s="1">
        <f>IF(C9536+1=Protocol!$V$21,0,C9536+1)</f>
        <v>7</v>
      </c>
      <c r="D9537" s="1">
        <f t="shared" si="313"/>
        <v>2</v>
      </c>
      <c r="E9537" s="1" t="str">
        <f>INDEX(Protocol[Mark],MATCH(C9537,Protocol[Step],0))</f>
        <v>6Rot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1088010002</v>
      </c>
      <c r="H9537" s="134">
        <f>Systematic[[#This Row],[SampleVariableLabel]]+100*Systematic[[#This Row],[State]]</f>
        <v>1088010702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1089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1pfi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1089010003</v>
      </c>
      <c r="H9538" s="134">
        <f>Systematic[[#This Row],[SampleVariableLabel]]+100*Systematic[[#This Row],[State]]</f>
        <v>1089010003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1089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1OctM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1089010004</v>
      </c>
      <c r="H9539" s="134">
        <f>Systematic[[#This Row],[SampleVariableLabel]]+100*Systematic[[#This Row],[State]]</f>
        <v>1089010104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1089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2D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1089010005</v>
      </c>
      <c r="H9540" s="134">
        <f>Systematic[[#This Row],[SampleVariableLabel]]+100*Systematic[[#This Row],[State]]</f>
        <v>1089010205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1089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2c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1089010006</v>
      </c>
      <c r="H9541" s="134">
        <f>Systematic[[#This Row],[SampleVariableLabel]]+100*Systematic[[#This Row],[State]]</f>
        <v>1089010306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1089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3P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1089010001</v>
      </c>
      <c r="H9542" s="134">
        <f>Systematic[[#This Row],[SampleVariableLabel]]+100*Systematic[[#This Row],[State]]</f>
        <v>1089010401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1089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4S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1089010002</v>
      </c>
      <c r="H9543" s="134">
        <f>Systematic[[#This Row],[SampleVariableLabel]]+100*Systematic[[#This Row],[State]]</f>
        <v>1089010502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1089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5U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1089010003</v>
      </c>
      <c r="H9544" s="134">
        <f>Systematic[[#This Row],[SampleVariableLabel]]+100*Systematic[[#This Row],[State]]</f>
        <v>1089010603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1089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6Rot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1089010004</v>
      </c>
      <c r="H9545" s="134">
        <f>Systematic[[#This Row],[SampleVariableLabel]]+100*Systematic[[#This Row],[State]]</f>
        <v>1089010704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1090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1pfi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1090010005</v>
      </c>
      <c r="H9546" s="134">
        <f>Systematic[[#This Row],[SampleVariableLabel]]+100*Systematic[[#This Row],[State]]</f>
        <v>1090010005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1090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1OctM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1090010006</v>
      </c>
      <c r="H9547" s="134">
        <f>Systematic[[#This Row],[SampleVariableLabel]]+100*Systematic[[#This Row],[State]]</f>
        <v>1090010106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1090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1090010001</v>
      </c>
      <c r="H9548" s="134">
        <f>Systematic[[#This Row],[SampleVariableLabel]]+100*Systematic[[#This Row],[State]]</f>
        <v>1090010201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1090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2c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1090010002</v>
      </c>
      <c r="H9549" s="134">
        <f>Systematic[[#This Row],[SampleVariableLabel]]+100*Systematic[[#This Row],[State]]</f>
        <v>1090010302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1090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3P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1090010003</v>
      </c>
      <c r="H9550" s="134">
        <f>Systematic[[#This Row],[SampleVariableLabel]]+100*Systematic[[#This Row],[State]]</f>
        <v>1090010403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1090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4S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1090010004</v>
      </c>
      <c r="H9551" s="134">
        <f>Systematic[[#This Row],[SampleVariableLabel]]+100*Systematic[[#This Row],[State]]</f>
        <v>1090010504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1090</v>
      </c>
      <c r="B9552" s="1">
        <f>IF(C9552=0,IF(B9551=Protocol!$V$20,1,B9551+1),B9551)</f>
        <v>1</v>
      </c>
      <c r="C9552" s="1">
        <f>IF(C9551+1=Protocol!$V$21,0,C9551+1)</f>
        <v>6</v>
      </c>
      <c r="D9552" s="1">
        <f t="shared" si="315"/>
        <v>5</v>
      </c>
      <c r="E9552" s="1" t="str">
        <f>INDEX(Protocol[Mark],MATCH(C9552,Protocol[Step],0))</f>
        <v>5U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1090010005</v>
      </c>
      <c r="H9552" s="134">
        <f>Systematic[[#This Row],[SampleVariableLabel]]+100*Systematic[[#This Row],[State]]</f>
        <v>1090010605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1090</v>
      </c>
      <c r="B9553" s="1">
        <f>IF(C9553=0,IF(B9552=Protocol!$V$20,1,B9552+1),B9552)</f>
        <v>1</v>
      </c>
      <c r="C9553" s="1">
        <f>IF(C9552+1=Protocol!$V$21,0,C9552+1)</f>
        <v>7</v>
      </c>
      <c r="D9553" s="1">
        <f t="shared" si="315"/>
        <v>6</v>
      </c>
      <c r="E9553" s="1" t="str">
        <f>INDEX(Protocol[Mark],MATCH(C9553,Protocol[Step],0))</f>
        <v>6Rot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1090010006</v>
      </c>
      <c r="H9553" s="134">
        <f>Systematic[[#This Row],[SampleVariableLabel]]+100*Systematic[[#This Row],[State]]</f>
        <v>1090010706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1091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1pfi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1091010001</v>
      </c>
      <c r="H9554" s="134">
        <f>Systematic[[#This Row],[SampleVariableLabel]]+100*Systematic[[#This Row],[State]]</f>
        <v>1091010001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1091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1OctM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1091010002</v>
      </c>
      <c r="H9555" s="134">
        <f>Systematic[[#This Row],[SampleVariableLabel]]+100*Systematic[[#This Row],[State]]</f>
        <v>1091010102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1091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2D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1091010003</v>
      </c>
      <c r="H9556" s="134">
        <f>Systematic[[#This Row],[SampleVariableLabel]]+100*Systematic[[#This Row],[State]]</f>
        <v>1091010203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1091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2c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1091010004</v>
      </c>
      <c r="H9557" s="134">
        <f>Systematic[[#This Row],[SampleVariableLabel]]+100*Systematic[[#This Row],[State]]</f>
        <v>1091010304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1091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3P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1091010005</v>
      </c>
      <c r="H9558" s="134">
        <f>Systematic[[#This Row],[SampleVariableLabel]]+100*Systematic[[#This Row],[State]]</f>
        <v>1091010405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1091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4S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1091010006</v>
      </c>
      <c r="H9559" s="134">
        <f>Systematic[[#This Row],[SampleVariableLabel]]+100*Systematic[[#This Row],[State]]</f>
        <v>1091010506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1091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5U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1091010001</v>
      </c>
      <c r="H9560" s="134">
        <f>Systematic[[#This Row],[SampleVariableLabel]]+100*Systematic[[#This Row],[State]]</f>
        <v>1091010601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1091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6Rot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1091010002</v>
      </c>
      <c r="H9561" s="134">
        <f>Systematic[[#This Row],[SampleVariableLabel]]+100*Systematic[[#This Row],[State]]</f>
        <v>1091010702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1092</v>
      </c>
      <c r="B9562" s="1">
        <f>IF(C9562=0,IF(B9561=Protocol!$V$20,1,B9561+1),B9561)</f>
        <v>1</v>
      </c>
      <c r="C9562" s="1">
        <f>IF(C9561+1=Protocol!$V$21,0,C9561+1)</f>
        <v>0</v>
      </c>
      <c r="D9562" s="1">
        <f t="shared" si="315"/>
        <v>3</v>
      </c>
      <c r="E9562" s="1" t="str">
        <f>INDEX(Protocol[Mark],MATCH(C9562,Protocol[Step],0))</f>
        <v>1pfi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1092010003</v>
      </c>
      <c r="H9562" s="134">
        <f>Systematic[[#This Row],[SampleVariableLabel]]+100*Systematic[[#This Row],[State]]</f>
        <v>1092010003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1092</v>
      </c>
      <c r="B9563" s="1">
        <f>IF(C9563=0,IF(B9562=Protocol!$V$20,1,B9562+1),B9562)</f>
        <v>1</v>
      </c>
      <c r="C9563" s="1">
        <f>IF(C9562+1=Protocol!$V$21,0,C9562+1)</f>
        <v>1</v>
      </c>
      <c r="D9563" s="1">
        <f t="shared" si="315"/>
        <v>4</v>
      </c>
      <c r="E9563" s="1" t="str">
        <f>INDEX(Protocol[Mark],MATCH(C9563,Protocol[Step],0))</f>
        <v>1OctM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1092010004</v>
      </c>
      <c r="H9563" s="134">
        <f>Systematic[[#This Row],[SampleVariableLabel]]+100*Systematic[[#This Row],[State]]</f>
        <v>1092010104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1092</v>
      </c>
      <c r="B9564" s="1">
        <f>IF(C9564=0,IF(B9563=Protocol!$V$20,1,B9563+1),B9563)</f>
        <v>1</v>
      </c>
      <c r="C9564" s="1">
        <f>IF(C9563+1=Protocol!$V$21,0,C9563+1)</f>
        <v>2</v>
      </c>
      <c r="D9564" s="1">
        <f t="shared" si="315"/>
        <v>5</v>
      </c>
      <c r="E9564" s="1" t="str">
        <f>INDEX(Protocol[Mark],MATCH(C9564,Protocol[Step],0))</f>
        <v>2D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1092010005</v>
      </c>
      <c r="H9564" s="134">
        <f>Systematic[[#This Row],[SampleVariableLabel]]+100*Systematic[[#This Row],[State]]</f>
        <v>1092010205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1092</v>
      </c>
      <c r="B9565" s="1">
        <f>IF(C9565=0,IF(B9564=Protocol!$V$20,1,B9564+1),B9564)</f>
        <v>1</v>
      </c>
      <c r="C9565" s="1">
        <f>IF(C9564+1=Protocol!$V$21,0,C9564+1)</f>
        <v>3</v>
      </c>
      <c r="D9565" s="1">
        <f t="shared" si="315"/>
        <v>6</v>
      </c>
      <c r="E9565" s="1" t="str">
        <f>INDEX(Protocol[Mark],MATCH(C9565,Protocol[Step],0))</f>
        <v>2c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1092010006</v>
      </c>
      <c r="H9565" s="134">
        <f>Systematic[[#This Row],[SampleVariableLabel]]+100*Systematic[[#This Row],[State]]</f>
        <v>1092010306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1092</v>
      </c>
      <c r="B9566" s="1">
        <f>IF(C9566=0,IF(B9565=Protocol!$V$20,1,B9565+1),B9565)</f>
        <v>1</v>
      </c>
      <c r="C9566" s="1">
        <f>IF(C9565+1=Protocol!$V$21,0,C9565+1)</f>
        <v>4</v>
      </c>
      <c r="D9566" s="1">
        <f t="shared" si="315"/>
        <v>1</v>
      </c>
      <c r="E9566" s="1" t="str">
        <f>INDEX(Protocol[Mark],MATCH(C9566,Protocol[Step],0))</f>
        <v>3P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1092010001</v>
      </c>
      <c r="H9566" s="134">
        <f>Systematic[[#This Row],[SampleVariableLabel]]+100*Systematic[[#This Row],[State]]</f>
        <v>1092010401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1092</v>
      </c>
      <c r="B9567" s="1">
        <f>IF(C9567=0,IF(B9566=Protocol!$V$20,1,B9566+1),B9566)</f>
        <v>1</v>
      </c>
      <c r="C9567" s="1">
        <f>IF(C9566+1=Protocol!$V$21,0,C9566+1)</f>
        <v>5</v>
      </c>
      <c r="D9567" s="1">
        <f t="shared" si="315"/>
        <v>2</v>
      </c>
      <c r="E9567" s="1" t="str">
        <f>INDEX(Protocol[Mark],MATCH(C9567,Protocol[Step],0))</f>
        <v>4S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1092010002</v>
      </c>
      <c r="H9567" s="134">
        <f>Systematic[[#This Row],[SampleVariableLabel]]+100*Systematic[[#This Row],[State]]</f>
        <v>1092010502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1092</v>
      </c>
      <c r="B9568" s="1">
        <f>IF(C9568=0,IF(B9567=Protocol!$V$20,1,B9567+1),B9567)</f>
        <v>1</v>
      </c>
      <c r="C9568" s="1">
        <f>IF(C9567+1=Protocol!$V$21,0,C9567+1)</f>
        <v>6</v>
      </c>
      <c r="D9568" s="1">
        <f t="shared" si="315"/>
        <v>3</v>
      </c>
      <c r="E9568" s="1" t="str">
        <f>INDEX(Protocol[Mark],MATCH(C9568,Protocol[Step],0))</f>
        <v>5U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1092010003</v>
      </c>
      <c r="H9568" s="134">
        <f>Systematic[[#This Row],[SampleVariableLabel]]+100*Systematic[[#This Row],[State]]</f>
        <v>1092010603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1092</v>
      </c>
      <c r="B9569" s="1">
        <f>IF(C9569=0,IF(B9568=Protocol!$V$20,1,B9568+1),B9568)</f>
        <v>1</v>
      </c>
      <c r="C9569" s="1">
        <f>IF(C9568+1=Protocol!$V$21,0,C9568+1)</f>
        <v>7</v>
      </c>
      <c r="D9569" s="1">
        <f t="shared" si="315"/>
        <v>4</v>
      </c>
      <c r="E9569" s="1" t="str">
        <f>INDEX(Protocol[Mark],MATCH(C9569,Protocol[Step],0))</f>
        <v>6Rot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1092010004</v>
      </c>
      <c r="H9569" s="134">
        <f>Systematic[[#This Row],[SampleVariableLabel]]+100*Systematic[[#This Row],[State]]</f>
        <v>1092010704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1093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1093010005</v>
      </c>
      <c r="H9570" s="134">
        <f>Systematic[[#This Row],[SampleVariableLabel]]+100*Systematic[[#This Row],[State]]</f>
        <v>1093010005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1093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1OctM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1093010006</v>
      </c>
      <c r="H9571" s="134">
        <f>Systematic[[#This Row],[SampleVariableLabel]]+100*Systematic[[#This Row],[State]]</f>
        <v>1093010106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1093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1093010001</v>
      </c>
      <c r="H9572" s="134">
        <f>Systematic[[#This Row],[SampleVariableLabel]]+100*Systematic[[#This Row],[State]]</f>
        <v>1093010201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1093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1093010002</v>
      </c>
      <c r="H9573" s="134">
        <f>Systematic[[#This Row],[SampleVariableLabel]]+100*Systematic[[#This Row],[State]]</f>
        <v>1093010302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1093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3P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1093010003</v>
      </c>
      <c r="H9574" s="134">
        <f>Systematic[[#This Row],[SampleVariableLabel]]+100*Systematic[[#This Row],[State]]</f>
        <v>1093010403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1093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4S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1093010004</v>
      </c>
      <c r="H9575" s="134">
        <f>Systematic[[#This Row],[SampleVariableLabel]]+100*Systematic[[#This Row],[State]]</f>
        <v>1093010504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1093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5U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1093010005</v>
      </c>
      <c r="H9576" s="134">
        <f>Systematic[[#This Row],[SampleVariableLabel]]+100*Systematic[[#This Row],[State]]</f>
        <v>1093010605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1093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6Rot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1093010006</v>
      </c>
      <c r="H9577" s="134">
        <f>Systematic[[#This Row],[SampleVariableLabel]]+100*Systematic[[#This Row],[State]]</f>
        <v>1093010706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1094</v>
      </c>
      <c r="B9578" s="1">
        <f>IF(C9578=0,IF(B9577=Protocol!$V$20,1,B9577+1),B9577)</f>
        <v>1</v>
      </c>
      <c r="C9578" s="1">
        <f>IF(C9577+1=Protocol!$V$21,0,C9577+1)</f>
        <v>0</v>
      </c>
      <c r="D9578" s="1">
        <f t="shared" si="315"/>
        <v>1</v>
      </c>
      <c r="E9578" s="1" t="str">
        <f>INDEX(Protocol[Mark],MATCH(C9578,Protocol[Step],0))</f>
        <v>1pfi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1094010001</v>
      </c>
      <c r="H9578" s="134">
        <f>Systematic[[#This Row],[SampleVariableLabel]]+100*Systematic[[#This Row],[State]]</f>
        <v>1094010001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1094</v>
      </c>
      <c r="B9579" s="1">
        <f>IF(C9579=0,IF(B9578=Protocol!$V$20,1,B9578+1),B9578)</f>
        <v>1</v>
      </c>
      <c r="C9579" s="1">
        <f>IF(C9578+1=Protocol!$V$21,0,C9578+1)</f>
        <v>1</v>
      </c>
      <c r="D9579" s="1">
        <f t="shared" si="315"/>
        <v>2</v>
      </c>
      <c r="E9579" s="1" t="str">
        <f>INDEX(Protocol[Mark],MATCH(C9579,Protocol[Step],0))</f>
        <v>1OctM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1094010002</v>
      </c>
      <c r="H9579" s="134">
        <f>Systematic[[#This Row],[SampleVariableLabel]]+100*Systematic[[#This Row],[State]]</f>
        <v>1094010102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1094</v>
      </c>
      <c r="B9580" s="1">
        <f>IF(C9580=0,IF(B9579=Protocol!$V$20,1,B9579+1),B9579)</f>
        <v>1</v>
      </c>
      <c r="C9580" s="1">
        <f>IF(C9579+1=Protocol!$V$21,0,C9579+1)</f>
        <v>2</v>
      </c>
      <c r="D9580" s="1">
        <f t="shared" si="315"/>
        <v>3</v>
      </c>
      <c r="E9580" s="1" t="str">
        <f>INDEX(Protocol[Mark],MATCH(C9580,Protocol[Step],0))</f>
        <v>2D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1094010003</v>
      </c>
      <c r="H9580" s="134">
        <f>Systematic[[#This Row],[SampleVariableLabel]]+100*Systematic[[#This Row],[State]]</f>
        <v>1094010203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1094</v>
      </c>
      <c r="B9581" s="1">
        <f>IF(C9581=0,IF(B9580=Protocol!$V$20,1,B9580+1),B9580)</f>
        <v>1</v>
      </c>
      <c r="C9581" s="1">
        <f>IF(C9580+1=Protocol!$V$21,0,C9580+1)</f>
        <v>3</v>
      </c>
      <c r="D9581" s="1">
        <f t="shared" si="315"/>
        <v>4</v>
      </c>
      <c r="E9581" s="1" t="str">
        <f>INDEX(Protocol[Mark],MATCH(C9581,Protocol[Step],0))</f>
        <v>2c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1094010004</v>
      </c>
      <c r="H9581" s="134">
        <f>Systematic[[#This Row],[SampleVariableLabel]]+100*Systematic[[#This Row],[State]]</f>
        <v>1094010304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1094</v>
      </c>
      <c r="B9582" s="1">
        <f>IF(C9582=0,IF(B9581=Protocol!$V$20,1,B9581+1),B9581)</f>
        <v>1</v>
      </c>
      <c r="C9582" s="1">
        <f>IF(C9581+1=Protocol!$V$21,0,C9581+1)</f>
        <v>4</v>
      </c>
      <c r="D9582" s="1">
        <f t="shared" si="315"/>
        <v>5</v>
      </c>
      <c r="E9582" s="1" t="str">
        <f>INDEX(Protocol[Mark],MATCH(C9582,Protocol[Step],0))</f>
        <v>3P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1094010005</v>
      </c>
      <c r="H9582" s="134">
        <f>Systematic[[#This Row],[SampleVariableLabel]]+100*Systematic[[#This Row],[State]]</f>
        <v>1094010405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1094</v>
      </c>
      <c r="B9583" s="1">
        <f>IF(C9583=0,IF(B9582=Protocol!$V$20,1,B9582+1),B9582)</f>
        <v>1</v>
      </c>
      <c r="C9583" s="1">
        <f>IF(C9582+1=Protocol!$V$21,0,C9582+1)</f>
        <v>5</v>
      </c>
      <c r="D9583" s="1">
        <f t="shared" si="315"/>
        <v>6</v>
      </c>
      <c r="E9583" s="1" t="str">
        <f>INDEX(Protocol[Mark],MATCH(C9583,Protocol[Step],0))</f>
        <v>4S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1094010006</v>
      </c>
      <c r="H9583" s="134">
        <f>Systematic[[#This Row],[SampleVariableLabel]]+100*Systematic[[#This Row],[State]]</f>
        <v>1094010506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1094</v>
      </c>
      <c r="B9584" s="1">
        <f>IF(C9584=0,IF(B9583=Protocol!$V$20,1,B9583+1),B9583)</f>
        <v>1</v>
      </c>
      <c r="C9584" s="1">
        <f>IF(C9583+1=Protocol!$V$21,0,C9583+1)</f>
        <v>6</v>
      </c>
      <c r="D9584" s="1">
        <f t="shared" si="315"/>
        <v>1</v>
      </c>
      <c r="E9584" s="1" t="str">
        <f>INDEX(Protocol[Mark],MATCH(C9584,Protocol[Step],0))</f>
        <v>5U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1094010001</v>
      </c>
      <c r="H9584" s="134">
        <f>Systematic[[#This Row],[SampleVariableLabel]]+100*Systematic[[#This Row],[State]]</f>
        <v>1094010601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1094</v>
      </c>
      <c r="B9585" s="1">
        <f>IF(C9585=0,IF(B9584=Protocol!$V$20,1,B9584+1),B9584)</f>
        <v>1</v>
      </c>
      <c r="C9585" s="1">
        <f>IF(C9584+1=Protocol!$V$21,0,C9584+1)</f>
        <v>7</v>
      </c>
      <c r="D9585" s="1">
        <f t="shared" si="315"/>
        <v>2</v>
      </c>
      <c r="E9585" s="1" t="str">
        <f>INDEX(Protocol[Mark],MATCH(C9585,Protocol[Step],0))</f>
        <v>6Rot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1094010002</v>
      </c>
      <c r="H9585" s="134">
        <f>Systematic[[#This Row],[SampleVariableLabel]]+100*Systematic[[#This Row],[State]]</f>
        <v>1094010702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1095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1pfi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1095010003</v>
      </c>
      <c r="H9586" s="134">
        <f>Systematic[[#This Row],[SampleVariableLabel]]+100*Systematic[[#This Row],[State]]</f>
        <v>1095010003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1095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1OctM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1095010004</v>
      </c>
      <c r="H9587" s="134">
        <f>Systematic[[#This Row],[SampleVariableLabel]]+100*Systematic[[#This Row],[State]]</f>
        <v>1095010104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1095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2D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1095010005</v>
      </c>
      <c r="H9588" s="134">
        <f>Systematic[[#This Row],[SampleVariableLabel]]+100*Systematic[[#This Row],[State]]</f>
        <v>1095010205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1095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2c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1095010006</v>
      </c>
      <c r="H9589" s="134">
        <f>Systematic[[#This Row],[SampleVariableLabel]]+100*Systematic[[#This Row],[State]]</f>
        <v>1095010306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1095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3P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1095010001</v>
      </c>
      <c r="H9590" s="134">
        <f>Systematic[[#This Row],[SampleVariableLabel]]+100*Systematic[[#This Row],[State]]</f>
        <v>1095010401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1095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4S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1095010002</v>
      </c>
      <c r="H9591" s="134">
        <f>Systematic[[#This Row],[SampleVariableLabel]]+100*Systematic[[#This Row],[State]]</f>
        <v>1095010502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1095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5U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1095010003</v>
      </c>
      <c r="H9592" s="134">
        <f>Systematic[[#This Row],[SampleVariableLabel]]+100*Systematic[[#This Row],[State]]</f>
        <v>1095010603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1095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6Rot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1095010004</v>
      </c>
      <c r="H9593" s="134">
        <f>Systematic[[#This Row],[SampleVariableLabel]]+100*Systematic[[#This Row],[State]]</f>
        <v>1095010704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1096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1pfi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1096010005</v>
      </c>
      <c r="H9594" s="134">
        <f>Systematic[[#This Row],[SampleVariableLabel]]+100*Systematic[[#This Row],[State]]</f>
        <v>1096010005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1096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1OctM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1096010006</v>
      </c>
      <c r="H9595" s="134">
        <f>Systematic[[#This Row],[SampleVariableLabel]]+100*Systematic[[#This Row],[State]]</f>
        <v>1096010106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1096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2D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1096010001</v>
      </c>
      <c r="H9596" s="134">
        <f>Systematic[[#This Row],[SampleVariableLabel]]+100*Systematic[[#This Row],[State]]</f>
        <v>1096010201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1096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2c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1096010002</v>
      </c>
      <c r="H9597" s="134">
        <f>Systematic[[#This Row],[SampleVariableLabel]]+100*Systematic[[#This Row],[State]]</f>
        <v>1096010302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1096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3P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1096010003</v>
      </c>
      <c r="H9598" s="134">
        <f>Systematic[[#This Row],[SampleVariableLabel]]+100*Systematic[[#This Row],[State]]</f>
        <v>1096010403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1096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4S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1096010004</v>
      </c>
      <c r="H9599" s="134">
        <f>Systematic[[#This Row],[SampleVariableLabel]]+100*Systematic[[#This Row],[State]]</f>
        <v>1096010504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1096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5U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1096010005</v>
      </c>
      <c r="H9600" s="134">
        <f>Systematic[[#This Row],[SampleVariableLabel]]+100*Systematic[[#This Row],[State]]</f>
        <v>1096010605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1096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6Rot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1096010006</v>
      </c>
      <c r="H9601" s="134">
        <f>Systematic[[#This Row],[SampleVariableLabel]]+100*Systematic[[#This Row],[State]]</f>
        <v>1096010706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1097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1pfi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1097010001</v>
      </c>
      <c r="H9602" s="134">
        <f>Systematic[[#This Row],[SampleVariableLabel]]+100*Systematic[[#This Row],[State]]</f>
        <v>1097010001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1097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1OctM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1097010002</v>
      </c>
      <c r="H9603" s="134">
        <f>Systematic[[#This Row],[SampleVariableLabel]]+100*Systematic[[#This Row],[State]]</f>
        <v>1097010102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1097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2D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1097010003</v>
      </c>
      <c r="H9604" s="134">
        <f>Systematic[[#This Row],[SampleVariableLabel]]+100*Systematic[[#This Row],[State]]</f>
        <v>1097010203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1097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2c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1097010004</v>
      </c>
      <c r="H9605" s="134">
        <f>Systematic[[#This Row],[SampleVariableLabel]]+100*Systematic[[#This Row],[State]]</f>
        <v>1097010304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1097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3P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1097010005</v>
      </c>
      <c r="H9606" s="134">
        <f>Systematic[[#This Row],[SampleVariableLabel]]+100*Systematic[[#This Row],[State]]</f>
        <v>1097010405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1097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4S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1097010006</v>
      </c>
      <c r="H9607" s="134">
        <f>Systematic[[#This Row],[SampleVariableLabel]]+100*Systematic[[#This Row],[State]]</f>
        <v>1097010506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1097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5U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1097010001</v>
      </c>
      <c r="H9608" s="134">
        <f>Systematic[[#This Row],[SampleVariableLabel]]+100*Systematic[[#This Row],[State]]</f>
        <v>1097010601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1097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6Rot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1097010002</v>
      </c>
      <c r="H9609" s="134">
        <f>Systematic[[#This Row],[SampleVariableLabel]]+100*Systematic[[#This Row],[State]]</f>
        <v>1097010702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1098</v>
      </c>
      <c r="B9610" s="1">
        <f>IF(C9610=0,IF(B9609=Protocol!$V$20,1,B9609+1),B9609)</f>
        <v>1</v>
      </c>
      <c r="C9610" s="1">
        <f>IF(C9609+1=Protocol!$V$21,0,C9609+1)</f>
        <v>0</v>
      </c>
      <c r="D9610" s="1">
        <f t="shared" si="317"/>
        <v>3</v>
      </c>
      <c r="E9610" s="1" t="str">
        <f>INDEX(Protocol[Mark],MATCH(C9610,Protocol[Step],0))</f>
        <v>1pfi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1098010003</v>
      </c>
      <c r="H9610" s="134">
        <f>Systematic[[#This Row],[SampleVariableLabel]]+100*Systematic[[#This Row],[State]]</f>
        <v>1098010003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1098</v>
      </c>
      <c r="B9611" s="1">
        <f>IF(C9611=0,IF(B9610=Protocol!$V$20,1,B9610+1),B9610)</f>
        <v>1</v>
      </c>
      <c r="C9611" s="1">
        <f>IF(C9610+1=Protocol!$V$21,0,C9610+1)</f>
        <v>1</v>
      </c>
      <c r="D9611" s="1">
        <f t="shared" si="317"/>
        <v>4</v>
      </c>
      <c r="E9611" s="1" t="str">
        <f>INDEX(Protocol[Mark],MATCH(C9611,Protocol[Step],0))</f>
        <v>1OctM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1098010004</v>
      </c>
      <c r="H9611" s="134">
        <f>Systematic[[#This Row],[SampleVariableLabel]]+100*Systematic[[#This Row],[State]]</f>
        <v>1098010104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1098</v>
      </c>
      <c r="B9612" s="1">
        <f>IF(C9612=0,IF(B9611=Protocol!$V$20,1,B9611+1),B9611)</f>
        <v>1</v>
      </c>
      <c r="C9612" s="1">
        <f>IF(C9611+1=Protocol!$V$21,0,C9611+1)</f>
        <v>2</v>
      </c>
      <c r="D9612" s="1">
        <f t="shared" si="317"/>
        <v>5</v>
      </c>
      <c r="E9612" s="1" t="str">
        <f>INDEX(Protocol[Mark],MATCH(C9612,Protocol[Step],0))</f>
        <v>2D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1098010005</v>
      </c>
      <c r="H9612" s="134">
        <f>Systematic[[#This Row],[SampleVariableLabel]]+100*Systematic[[#This Row],[State]]</f>
        <v>1098010205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1098</v>
      </c>
      <c r="B9613" s="1">
        <f>IF(C9613=0,IF(B9612=Protocol!$V$20,1,B9612+1),B9612)</f>
        <v>1</v>
      </c>
      <c r="C9613" s="1">
        <f>IF(C9612+1=Protocol!$V$21,0,C9612+1)</f>
        <v>3</v>
      </c>
      <c r="D9613" s="1">
        <f t="shared" si="317"/>
        <v>6</v>
      </c>
      <c r="E9613" s="1" t="str">
        <f>INDEX(Protocol[Mark],MATCH(C9613,Protocol[Step],0))</f>
        <v>2c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1098010006</v>
      </c>
      <c r="H9613" s="134">
        <f>Systematic[[#This Row],[SampleVariableLabel]]+100*Systematic[[#This Row],[State]]</f>
        <v>1098010306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1098</v>
      </c>
      <c r="B9614" s="1">
        <f>IF(C9614=0,IF(B9613=Protocol!$V$20,1,B9613+1),B9613)</f>
        <v>1</v>
      </c>
      <c r="C9614" s="1">
        <f>IF(C9613+1=Protocol!$V$21,0,C9613+1)</f>
        <v>4</v>
      </c>
      <c r="D9614" s="1">
        <f t="shared" si="317"/>
        <v>1</v>
      </c>
      <c r="E9614" s="1" t="str">
        <f>INDEX(Protocol[Mark],MATCH(C9614,Protocol[Step],0))</f>
        <v>3P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1098010001</v>
      </c>
      <c r="H9614" s="134">
        <f>Systematic[[#This Row],[SampleVariableLabel]]+100*Systematic[[#This Row],[State]]</f>
        <v>1098010401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1098</v>
      </c>
      <c r="B9615" s="1">
        <f>IF(C9615=0,IF(B9614=Protocol!$V$20,1,B9614+1),B9614)</f>
        <v>1</v>
      </c>
      <c r="C9615" s="1">
        <f>IF(C9614+1=Protocol!$V$21,0,C9614+1)</f>
        <v>5</v>
      </c>
      <c r="D9615" s="1">
        <f t="shared" si="317"/>
        <v>2</v>
      </c>
      <c r="E9615" s="1" t="str">
        <f>INDEX(Protocol[Mark],MATCH(C9615,Protocol[Step],0))</f>
        <v>4S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1098010002</v>
      </c>
      <c r="H9615" s="134">
        <f>Systematic[[#This Row],[SampleVariableLabel]]+100*Systematic[[#This Row],[State]]</f>
        <v>1098010502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1098</v>
      </c>
      <c r="B9616" s="1">
        <f>IF(C9616=0,IF(B9615=Protocol!$V$20,1,B9615+1),B9615)</f>
        <v>1</v>
      </c>
      <c r="C9616" s="1">
        <f>IF(C9615+1=Protocol!$V$21,0,C9615+1)</f>
        <v>6</v>
      </c>
      <c r="D9616" s="1">
        <f t="shared" si="317"/>
        <v>3</v>
      </c>
      <c r="E9616" s="1" t="str">
        <f>INDEX(Protocol[Mark],MATCH(C9616,Protocol[Step],0))</f>
        <v>5U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1098010003</v>
      </c>
      <c r="H9616" s="134">
        <f>Systematic[[#This Row],[SampleVariableLabel]]+100*Systematic[[#This Row],[State]]</f>
        <v>1098010603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1098</v>
      </c>
      <c r="B9617" s="1">
        <f>IF(C9617=0,IF(B9616=Protocol!$V$20,1,B9616+1),B9616)</f>
        <v>1</v>
      </c>
      <c r="C9617" s="1">
        <f>IF(C9616+1=Protocol!$V$21,0,C9616+1)</f>
        <v>7</v>
      </c>
      <c r="D9617" s="1">
        <f t="shared" si="317"/>
        <v>4</v>
      </c>
      <c r="E9617" s="1" t="str">
        <f>INDEX(Protocol[Mark],MATCH(C9617,Protocol[Step],0))</f>
        <v>6Rot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1098010004</v>
      </c>
      <c r="H9617" s="134">
        <f>Systematic[[#This Row],[SampleVariableLabel]]+100*Systematic[[#This Row],[State]]</f>
        <v>1098010704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1099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1pfi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1099010005</v>
      </c>
      <c r="H9618" s="134">
        <f>Systematic[[#This Row],[SampleVariableLabel]]+100*Systematic[[#This Row],[State]]</f>
        <v>1099010005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1099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1OctM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1099010006</v>
      </c>
      <c r="H9619" s="134">
        <f>Systematic[[#This Row],[SampleVariableLabel]]+100*Systematic[[#This Row],[State]]</f>
        <v>1099010106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1099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2D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1099010001</v>
      </c>
      <c r="H9620" s="134">
        <f>Systematic[[#This Row],[SampleVariableLabel]]+100*Systematic[[#This Row],[State]]</f>
        <v>1099010201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1099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2c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1099010002</v>
      </c>
      <c r="H9621" s="134">
        <f>Systematic[[#This Row],[SampleVariableLabel]]+100*Systematic[[#This Row],[State]]</f>
        <v>1099010302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1099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3P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1099010003</v>
      </c>
      <c r="H9622" s="134">
        <f>Systematic[[#This Row],[SampleVariableLabel]]+100*Systematic[[#This Row],[State]]</f>
        <v>1099010403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1099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4S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1099010004</v>
      </c>
      <c r="H9623" s="134">
        <f>Systematic[[#This Row],[SampleVariableLabel]]+100*Systematic[[#This Row],[State]]</f>
        <v>1099010504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1099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5U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1099010005</v>
      </c>
      <c r="H9624" s="134">
        <f>Systematic[[#This Row],[SampleVariableLabel]]+100*Systematic[[#This Row],[State]]</f>
        <v>1099010605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1099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6Rot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1099010006</v>
      </c>
      <c r="H9625" s="134">
        <f>Systematic[[#This Row],[SampleVariableLabel]]+100*Systematic[[#This Row],[State]]</f>
        <v>1099010706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1100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1pfi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1100010001</v>
      </c>
      <c r="H9626" s="134">
        <f>Systematic[[#This Row],[SampleVariableLabel]]+100*Systematic[[#This Row],[State]]</f>
        <v>1100010001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1100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1OctM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1100010002</v>
      </c>
      <c r="H9627" s="134">
        <f>Systematic[[#This Row],[SampleVariableLabel]]+100*Systematic[[#This Row],[State]]</f>
        <v>1100010102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1100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2D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1100010003</v>
      </c>
      <c r="H9628" s="134">
        <f>Systematic[[#This Row],[SampleVariableLabel]]+100*Systematic[[#This Row],[State]]</f>
        <v>1100010203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1100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2c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1100010004</v>
      </c>
      <c r="H9629" s="134">
        <f>Systematic[[#This Row],[SampleVariableLabel]]+100*Systematic[[#This Row],[State]]</f>
        <v>1100010304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1100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3P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1100010005</v>
      </c>
      <c r="H9630" s="134">
        <f>Systematic[[#This Row],[SampleVariableLabel]]+100*Systematic[[#This Row],[State]]</f>
        <v>1100010405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1100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4S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1100010006</v>
      </c>
      <c r="H9631" s="134">
        <f>Systematic[[#This Row],[SampleVariableLabel]]+100*Systematic[[#This Row],[State]]</f>
        <v>1100010506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1100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5U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1100010001</v>
      </c>
      <c r="H9632" s="134">
        <f>Systematic[[#This Row],[SampleVariableLabel]]+100*Systematic[[#This Row],[State]]</f>
        <v>1100010601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1100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6Rot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1100010002</v>
      </c>
      <c r="H9633" s="134">
        <f>Systematic[[#This Row],[SampleVariableLabel]]+100*Systematic[[#This Row],[State]]</f>
        <v>1100010702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1101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1pfi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1101010003</v>
      </c>
      <c r="H9634" s="134">
        <f>Systematic[[#This Row],[SampleVariableLabel]]+100*Systematic[[#This Row],[State]]</f>
        <v>1101010003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1101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1OctM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1101010004</v>
      </c>
      <c r="H9635" s="134">
        <f>Systematic[[#This Row],[SampleVariableLabel]]+100*Systematic[[#This Row],[State]]</f>
        <v>1101010104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1101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2D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1101010005</v>
      </c>
      <c r="H9636" s="134">
        <f>Systematic[[#This Row],[SampleVariableLabel]]+100*Systematic[[#This Row],[State]]</f>
        <v>1101010205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1101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2c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1101010006</v>
      </c>
      <c r="H9637" s="134">
        <f>Systematic[[#This Row],[SampleVariableLabel]]+100*Systematic[[#This Row],[State]]</f>
        <v>1101010306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1101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3P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1101010001</v>
      </c>
      <c r="H9638" s="134">
        <f>Systematic[[#This Row],[SampleVariableLabel]]+100*Systematic[[#This Row],[State]]</f>
        <v>1101010401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1101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4S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1101010002</v>
      </c>
      <c r="H9639" s="134">
        <f>Systematic[[#This Row],[SampleVariableLabel]]+100*Systematic[[#This Row],[State]]</f>
        <v>1101010502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1101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5U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1101010003</v>
      </c>
      <c r="H9640" s="134">
        <f>Systematic[[#This Row],[SampleVariableLabel]]+100*Systematic[[#This Row],[State]]</f>
        <v>1101010603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1101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6Rot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1101010004</v>
      </c>
      <c r="H9641" s="134">
        <f>Systematic[[#This Row],[SampleVariableLabel]]+100*Systematic[[#This Row],[State]]</f>
        <v>1101010704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1102</v>
      </c>
      <c r="B9642" s="1">
        <f>IF(C9642=0,IF(B9641=Protocol!$V$20,1,B9641+1),B9641)</f>
        <v>1</v>
      </c>
      <c r="C9642" s="1">
        <f>IF(C9641+1=Protocol!$V$21,0,C9641+1)</f>
        <v>0</v>
      </c>
      <c r="D9642" s="1">
        <f t="shared" si="317"/>
        <v>5</v>
      </c>
      <c r="E9642" s="1" t="str">
        <f>INDEX(Protocol[Mark],MATCH(C9642,Protocol[Step],0))</f>
        <v>1pfi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1102010005</v>
      </c>
      <c r="H9642" s="134">
        <f>Systematic[[#This Row],[SampleVariableLabel]]+100*Systematic[[#This Row],[State]]</f>
        <v>1102010005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1102</v>
      </c>
      <c r="B9643" s="1">
        <f>IF(C9643=0,IF(B9642=Protocol!$V$20,1,B9642+1),B9642)</f>
        <v>1</v>
      </c>
      <c r="C9643" s="1">
        <f>IF(C9642+1=Protocol!$V$21,0,C9642+1)</f>
        <v>1</v>
      </c>
      <c r="D9643" s="1">
        <f t="shared" si="317"/>
        <v>6</v>
      </c>
      <c r="E9643" s="1" t="str">
        <f>INDEX(Protocol[Mark],MATCH(C9643,Protocol[Step],0))</f>
        <v>1OctM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1102010006</v>
      </c>
      <c r="H9643" s="134">
        <f>Systematic[[#This Row],[SampleVariableLabel]]+100*Systematic[[#This Row],[State]]</f>
        <v>1102010106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1102</v>
      </c>
      <c r="B9644" s="1">
        <f>IF(C9644=0,IF(B9643=Protocol!$V$20,1,B9643+1),B9643)</f>
        <v>1</v>
      </c>
      <c r="C9644" s="1">
        <f>IF(C9643+1=Protocol!$V$21,0,C9643+1)</f>
        <v>2</v>
      </c>
      <c r="D9644" s="1">
        <f t="shared" si="317"/>
        <v>1</v>
      </c>
      <c r="E9644" s="1" t="str">
        <f>INDEX(Protocol[Mark],MATCH(C9644,Protocol[Step],0))</f>
        <v>2D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1102010001</v>
      </c>
      <c r="H9644" s="134">
        <f>Systematic[[#This Row],[SampleVariableLabel]]+100*Systematic[[#This Row],[State]]</f>
        <v>1102010201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1102</v>
      </c>
      <c r="B9645" s="1">
        <f>IF(C9645=0,IF(B9644=Protocol!$V$20,1,B9644+1),B9644)</f>
        <v>1</v>
      </c>
      <c r="C9645" s="1">
        <f>IF(C9644+1=Protocol!$V$21,0,C9644+1)</f>
        <v>3</v>
      </c>
      <c r="D9645" s="1">
        <f t="shared" si="317"/>
        <v>2</v>
      </c>
      <c r="E9645" s="1" t="str">
        <f>INDEX(Protocol[Mark],MATCH(C9645,Protocol[Step],0))</f>
        <v>2c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1102010002</v>
      </c>
      <c r="H9645" s="134">
        <f>Systematic[[#This Row],[SampleVariableLabel]]+100*Systematic[[#This Row],[State]]</f>
        <v>1102010302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1102</v>
      </c>
      <c r="B9646" s="1">
        <f>IF(C9646=0,IF(B9645=Protocol!$V$20,1,B9645+1),B9645)</f>
        <v>1</v>
      </c>
      <c r="C9646" s="1">
        <f>IF(C9645+1=Protocol!$V$21,0,C9645+1)</f>
        <v>4</v>
      </c>
      <c r="D9646" s="1">
        <f t="shared" si="317"/>
        <v>3</v>
      </c>
      <c r="E9646" s="1" t="str">
        <f>INDEX(Protocol[Mark],MATCH(C9646,Protocol[Step],0))</f>
        <v>3P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1102010003</v>
      </c>
      <c r="H9646" s="134">
        <f>Systematic[[#This Row],[SampleVariableLabel]]+100*Systematic[[#This Row],[State]]</f>
        <v>1102010403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1102</v>
      </c>
      <c r="B9647" s="1">
        <f>IF(C9647=0,IF(B9646=Protocol!$V$20,1,B9646+1),B9646)</f>
        <v>1</v>
      </c>
      <c r="C9647" s="1">
        <f>IF(C9646+1=Protocol!$V$21,0,C9646+1)</f>
        <v>5</v>
      </c>
      <c r="D9647" s="1">
        <f t="shared" si="317"/>
        <v>4</v>
      </c>
      <c r="E9647" s="1" t="str">
        <f>INDEX(Protocol[Mark],MATCH(C9647,Protocol[Step],0))</f>
        <v>4S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1102010004</v>
      </c>
      <c r="H9647" s="134">
        <f>Systematic[[#This Row],[SampleVariableLabel]]+100*Systematic[[#This Row],[State]]</f>
        <v>1102010504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1102</v>
      </c>
      <c r="B9648" s="1">
        <f>IF(C9648=0,IF(B9647=Protocol!$V$20,1,B9647+1),B9647)</f>
        <v>1</v>
      </c>
      <c r="C9648" s="1">
        <f>IF(C9647+1=Protocol!$V$21,0,C9647+1)</f>
        <v>6</v>
      </c>
      <c r="D9648" s="1">
        <f t="shared" si="317"/>
        <v>5</v>
      </c>
      <c r="E9648" s="1" t="str">
        <f>INDEX(Protocol[Mark],MATCH(C9648,Protocol[Step],0))</f>
        <v>5U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1102010005</v>
      </c>
      <c r="H9648" s="134">
        <f>Systematic[[#This Row],[SampleVariableLabel]]+100*Systematic[[#This Row],[State]]</f>
        <v>1102010605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1102</v>
      </c>
      <c r="B9649" s="1">
        <f>IF(C9649=0,IF(B9648=Protocol!$V$20,1,B9648+1),B9648)</f>
        <v>1</v>
      </c>
      <c r="C9649" s="1">
        <f>IF(C9648+1=Protocol!$V$21,0,C9648+1)</f>
        <v>7</v>
      </c>
      <c r="D9649" s="1">
        <f t="shared" si="317"/>
        <v>6</v>
      </c>
      <c r="E9649" s="1" t="str">
        <f>INDEX(Protocol[Mark],MATCH(C9649,Protocol[Step],0))</f>
        <v>6Rot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1102010006</v>
      </c>
      <c r="H9649" s="134">
        <f>Systematic[[#This Row],[SampleVariableLabel]]+100*Systematic[[#This Row],[State]]</f>
        <v>1102010706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1103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1pfi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1103010001</v>
      </c>
      <c r="H9650" s="134">
        <f>Systematic[[#This Row],[SampleVariableLabel]]+100*Systematic[[#This Row],[State]]</f>
        <v>1103010001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1103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1OctM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1103010002</v>
      </c>
      <c r="H9651" s="134">
        <f>Systematic[[#This Row],[SampleVariableLabel]]+100*Systematic[[#This Row],[State]]</f>
        <v>1103010102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1103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2D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1103010003</v>
      </c>
      <c r="H9652" s="134">
        <f>Systematic[[#This Row],[SampleVariableLabel]]+100*Systematic[[#This Row],[State]]</f>
        <v>1103010203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1103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2c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1103010004</v>
      </c>
      <c r="H9653" s="134">
        <f>Systematic[[#This Row],[SampleVariableLabel]]+100*Systematic[[#This Row],[State]]</f>
        <v>1103010304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1103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3P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1103010005</v>
      </c>
      <c r="H9654" s="134">
        <f>Systematic[[#This Row],[SampleVariableLabel]]+100*Systematic[[#This Row],[State]]</f>
        <v>1103010405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1103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4S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1103010006</v>
      </c>
      <c r="H9655" s="134">
        <f>Systematic[[#This Row],[SampleVariableLabel]]+100*Systematic[[#This Row],[State]]</f>
        <v>1103010506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1103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5U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1103010001</v>
      </c>
      <c r="H9656" s="134">
        <f>Systematic[[#This Row],[SampleVariableLabel]]+100*Systematic[[#This Row],[State]]</f>
        <v>1103010601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1103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6Rot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1103010002</v>
      </c>
      <c r="H9657" s="134">
        <f>Systematic[[#This Row],[SampleVariableLabel]]+100*Systematic[[#This Row],[State]]</f>
        <v>1103010702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1104</v>
      </c>
      <c r="B9658" s="1">
        <f>IF(C9658=0,IF(B9657=Protocol!$V$20,1,B9657+1),B9657)</f>
        <v>1</v>
      </c>
      <c r="C9658" s="1">
        <f>IF(C9657+1=Protocol!$V$21,0,C9657+1)</f>
        <v>0</v>
      </c>
      <c r="D9658" s="1">
        <f t="shared" si="317"/>
        <v>3</v>
      </c>
      <c r="E9658" s="1" t="str">
        <f>INDEX(Protocol[Mark],MATCH(C9658,Protocol[Step],0))</f>
        <v>1pfi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1104010003</v>
      </c>
      <c r="H9658" s="134">
        <f>Systematic[[#This Row],[SampleVariableLabel]]+100*Systematic[[#This Row],[State]]</f>
        <v>1104010003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1104</v>
      </c>
      <c r="B9659" s="1">
        <f>IF(C9659=0,IF(B9658=Protocol!$V$20,1,B9658+1),B9658)</f>
        <v>1</v>
      </c>
      <c r="C9659" s="1">
        <f>IF(C9658+1=Protocol!$V$21,0,C9658+1)</f>
        <v>1</v>
      </c>
      <c r="D9659" s="1">
        <f t="shared" si="317"/>
        <v>4</v>
      </c>
      <c r="E9659" s="1" t="str">
        <f>INDEX(Protocol[Mark],MATCH(C9659,Protocol[Step],0))</f>
        <v>1OctM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1104010004</v>
      </c>
      <c r="H9659" s="134">
        <f>Systematic[[#This Row],[SampleVariableLabel]]+100*Systematic[[#This Row],[State]]</f>
        <v>1104010104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1104</v>
      </c>
      <c r="B9660" s="1">
        <f>IF(C9660=0,IF(B9659=Protocol!$V$20,1,B9659+1),B9659)</f>
        <v>1</v>
      </c>
      <c r="C9660" s="1">
        <f>IF(C9659+1=Protocol!$V$21,0,C9659+1)</f>
        <v>2</v>
      </c>
      <c r="D9660" s="1">
        <f t="shared" si="317"/>
        <v>5</v>
      </c>
      <c r="E9660" s="1" t="str">
        <f>INDEX(Protocol[Mark],MATCH(C9660,Protocol[Step],0))</f>
        <v>2D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1104010005</v>
      </c>
      <c r="H9660" s="134">
        <f>Systematic[[#This Row],[SampleVariableLabel]]+100*Systematic[[#This Row],[State]]</f>
        <v>1104010205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1104</v>
      </c>
      <c r="B9661" s="1">
        <f>IF(C9661=0,IF(B9660=Protocol!$V$20,1,B9660+1),B9660)</f>
        <v>1</v>
      </c>
      <c r="C9661" s="1">
        <f>IF(C9660+1=Protocol!$V$21,0,C9660+1)</f>
        <v>3</v>
      </c>
      <c r="D9661" s="1">
        <f t="shared" si="317"/>
        <v>6</v>
      </c>
      <c r="E9661" s="1" t="str">
        <f>INDEX(Protocol[Mark],MATCH(C9661,Protocol[Step],0))</f>
        <v>2c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1104010006</v>
      </c>
      <c r="H9661" s="134">
        <f>Systematic[[#This Row],[SampleVariableLabel]]+100*Systematic[[#This Row],[State]]</f>
        <v>1104010306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1104</v>
      </c>
      <c r="B9662" s="1">
        <f>IF(C9662=0,IF(B9661=Protocol!$V$20,1,B9661+1),B9661)</f>
        <v>1</v>
      </c>
      <c r="C9662" s="1">
        <f>IF(C9661+1=Protocol!$V$21,0,C9661+1)</f>
        <v>4</v>
      </c>
      <c r="D9662" s="1">
        <f t="shared" si="317"/>
        <v>1</v>
      </c>
      <c r="E9662" s="1" t="str">
        <f>INDEX(Protocol[Mark],MATCH(C9662,Protocol[Step],0))</f>
        <v>3P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1104010001</v>
      </c>
      <c r="H9662" s="134">
        <f>Systematic[[#This Row],[SampleVariableLabel]]+100*Systematic[[#This Row],[State]]</f>
        <v>1104010401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1104</v>
      </c>
      <c r="B9663" s="1">
        <f>IF(C9663=0,IF(B9662=Protocol!$V$20,1,B9662+1),B9662)</f>
        <v>1</v>
      </c>
      <c r="C9663" s="1">
        <f>IF(C9662+1=Protocol!$V$21,0,C9662+1)</f>
        <v>5</v>
      </c>
      <c r="D9663" s="1">
        <f t="shared" si="317"/>
        <v>2</v>
      </c>
      <c r="E9663" s="1" t="str">
        <f>INDEX(Protocol[Mark],MATCH(C9663,Protocol[Step],0))</f>
        <v>4S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1104010002</v>
      </c>
      <c r="H9663" s="134">
        <f>Systematic[[#This Row],[SampleVariableLabel]]+100*Systematic[[#This Row],[State]]</f>
        <v>1104010502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1104</v>
      </c>
      <c r="B9664" s="1">
        <f>IF(C9664=0,IF(B9663=Protocol!$V$20,1,B9663+1),B9663)</f>
        <v>1</v>
      </c>
      <c r="C9664" s="1">
        <f>IF(C9663+1=Protocol!$V$21,0,C9663+1)</f>
        <v>6</v>
      </c>
      <c r="D9664" s="1">
        <f t="shared" si="317"/>
        <v>3</v>
      </c>
      <c r="E9664" s="1" t="str">
        <f>INDEX(Protocol[Mark],MATCH(C9664,Protocol[Step],0))</f>
        <v>5U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1104010003</v>
      </c>
      <c r="H9664" s="134">
        <f>Systematic[[#This Row],[SampleVariableLabel]]+100*Systematic[[#This Row],[State]]</f>
        <v>1104010603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1104</v>
      </c>
      <c r="B9665" s="1">
        <f>IF(C9665=0,IF(B9664=Protocol!$V$20,1,B9664+1),B9664)</f>
        <v>1</v>
      </c>
      <c r="C9665" s="1">
        <f>IF(C9664+1=Protocol!$V$21,0,C9664+1)</f>
        <v>7</v>
      </c>
      <c r="D9665" s="1">
        <f t="shared" si="317"/>
        <v>4</v>
      </c>
      <c r="E9665" s="1" t="str">
        <f>INDEX(Protocol[Mark],MATCH(C9665,Protocol[Step],0))</f>
        <v>6Rot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1104010004</v>
      </c>
      <c r="H9665" s="134">
        <f>Systematic[[#This Row],[SampleVariableLabel]]+100*Systematic[[#This Row],[State]]</f>
        <v>1104010704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1105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1pfi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1105010005</v>
      </c>
      <c r="H9666" s="134">
        <f>Systematic[[#This Row],[SampleVariableLabel]]+100*Systematic[[#This Row],[State]]</f>
        <v>1105010005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1105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1OctM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1105010006</v>
      </c>
      <c r="H9667" s="134">
        <f>Systematic[[#This Row],[SampleVariableLabel]]+100*Systematic[[#This Row],[State]]</f>
        <v>1105010106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1105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2D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1105010001</v>
      </c>
      <c r="H9668" s="134">
        <f>Systematic[[#This Row],[SampleVariableLabel]]+100*Systematic[[#This Row],[State]]</f>
        <v>1105010201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1105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2c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1105010002</v>
      </c>
      <c r="H9669" s="134">
        <f>Systematic[[#This Row],[SampleVariableLabel]]+100*Systematic[[#This Row],[State]]</f>
        <v>1105010302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1105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3P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1105010003</v>
      </c>
      <c r="H9670" s="134">
        <f>Systematic[[#This Row],[SampleVariableLabel]]+100*Systematic[[#This Row],[State]]</f>
        <v>1105010403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1105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4S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1105010004</v>
      </c>
      <c r="H9671" s="134">
        <f>Systematic[[#This Row],[SampleVariableLabel]]+100*Systematic[[#This Row],[State]]</f>
        <v>1105010504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1105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5U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1105010005</v>
      </c>
      <c r="H9672" s="134">
        <f>Systematic[[#This Row],[SampleVariableLabel]]+100*Systematic[[#This Row],[State]]</f>
        <v>1105010605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1105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6Rot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1105010006</v>
      </c>
      <c r="H9673" s="134">
        <f>Systematic[[#This Row],[SampleVariableLabel]]+100*Systematic[[#This Row],[State]]</f>
        <v>1105010706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1106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1pfi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1106010001</v>
      </c>
      <c r="H9674" s="134">
        <f>Systematic[[#This Row],[SampleVariableLabel]]+100*Systematic[[#This Row],[State]]</f>
        <v>1106010001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1106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1OctM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1106010002</v>
      </c>
      <c r="H9675" s="134">
        <f>Systematic[[#This Row],[SampleVariableLabel]]+100*Systematic[[#This Row],[State]]</f>
        <v>1106010102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1106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1106010003</v>
      </c>
      <c r="H9676" s="134">
        <f>Systematic[[#This Row],[SampleVariableLabel]]+100*Systematic[[#This Row],[State]]</f>
        <v>1106010203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1106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1106010004</v>
      </c>
      <c r="H9677" s="134">
        <f>Systematic[[#This Row],[SampleVariableLabel]]+100*Systematic[[#This Row],[State]]</f>
        <v>1106010304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1106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3P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1106010005</v>
      </c>
      <c r="H9678" s="134">
        <f>Systematic[[#This Row],[SampleVariableLabel]]+100*Systematic[[#This Row],[State]]</f>
        <v>1106010405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1106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4S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1106010006</v>
      </c>
      <c r="H9679" s="134">
        <f>Systematic[[#This Row],[SampleVariableLabel]]+100*Systematic[[#This Row],[State]]</f>
        <v>1106010506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1106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5U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1106010001</v>
      </c>
      <c r="H9680" s="134">
        <f>Systematic[[#This Row],[SampleVariableLabel]]+100*Systematic[[#This Row],[State]]</f>
        <v>1106010601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1106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1106010002</v>
      </c>
      <c r="H9681" s="134">
        <f>Systematic[[#This Row],[SampleVariableLabel]]+100*Systematic[[#This Row],[State]]</f>
        <v>1106010702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1107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1pfi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1107010003</v>
      </c>
      <c r="H9682" s="134">
        <f>Systematic[[#This Row],[SampleVariableLabel]]+100*Systematic[[#This Row],[State]]</f>
        <v>1107010003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1107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1OctM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1107010004</v>
      </c>
      <c r="H9683" s="134">
        <f>Systematic[[#This Row],[SampleVariableLabel]]+100*Systematic[[#This Row],[State]]</f>
        <v>1107010104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1107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2D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1107010005</v>
      </c>
      <c r="H9684" s="134">
        <f>Systematic[[#This Row],[SampleVariableLabel]]+100*Systematic[[#This Row],[State]]</f>
        <v>1107010205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1107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2c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1107010006</v>
      </c>
      <c r="H9685" s="134">
        <f>Systematic[[#This Row],[SampleVariableLabel]]+100*Systematic[[#This Row],[State]]</f>
        <v>1107010306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1107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3P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1107010001</v>
      </c>
      <c r="H9686" s="134">
        <f>Systematic[[#This Row],[SampleVariableLabel]]+100*Systematic[[#This Row],[State]]</f>
        <v>1107010401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1107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4S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1107010002</v>
      </c>
      <c r="H9687" s="134">
        <f>Systematic[[#This Row],[SampleVariableLabel]]+100*Systematic[[#This Row],[State]]</f>
        <v>1107010502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1107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5U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1107010003</v>
      </c>
      <c r="H9688" s="134">
        <f>Systematic[[#This Row],[SampleVariableLabel]]+100*Systematic[[#This Row],[State]]</f>
        <v>1107010603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1107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6Rot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1107010004</v>
      </c>
      <c r="H9689" s="134">
        <f>Systematic[[#This Row],[SampleVariableLabel]]+100*Systematic[[#This Row],[State]]</f>
        <v>1107010704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1108</v>
      </c>
      <c r="B9690" s="1">
        <f>IF(C9690=0,IF(B9689=Protocol!$V$20,1,B9689+1),B9689)</f>
        <v>1</v>
      </c>
      <c r="C9690" s="1">
        <f>IF(C9689+1=Protocol!$V$21,0,C9689+1)</f>
        <v>0</v>
      </c>
      <c r="D9690" s="1">
        <f t="shared" si="319"/>
        <v>5</v>
      </c>
      <c r="E9690" s="1" t="str">
        <f>INDEX(Protocol[Mark],MATCH(C9690,Protocol[Step],0))</f>
        <v>1pfi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1108010005</v>
      </c>
      <c r="H9690" s="134">
        <f>Systematic[[#This Row],[SampleVariableLabel]]+100*Systematic[[#This Row],[State]]</f>
        <v>1108010005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1108</v>
      </c>
      <c r="B9691" s="1">
        <f>IF(C9691=0,IF(B9690=Protocol!$V$20,1,B9690+1),B9690)</f>
        <v>1</v>
      </c>
      <c r="C9691" s="1">
        <f>IF(C9690+1=Protocol!$V$21,0,C9690+1)</f>
        <v>1</v>
      </c>
      <c r="D9691" s="1">
        <f t="shared" si="319"/>
        <v>6</v>
      </c>
      <c r="E9691" s="1" t="str">
        <f>INDEX(Protocol[Mark],MATCH(C9691,Protocol[Step],0))</f>
        <v>1OctM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1108010006</v>
      </c>
      <c r="H9691" s="134">
        <f>Systematic[[#This Row],[SampleVariableLabel]]+100*Systematic[[#This Row],[State]]</f>
        <v>1108010106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1108</v>
      </c>
      <c r="B9692" s="1">
        <f>IF(C9692=0,IF(B9691=Protocol!$V$20,1,B9691+1),B9691)</f>
        <v>1</v>
      </c>
      <c r="C9692" s="1">
        <f>IF(C9691+1=Protocol!$V$21,0,C9691+1)</f>
        <v>2</v>
      </c>
      <c r="D9692" s="1">
        <f t="shared" si="319"/>
        <v>1</v>
      </c>
      <c r="E9692" s="1" t="str">
        <f>INDEX(Protocol[Mark],MATCH(C9692,Protocol[Step],0))</f>
        <v>2D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1108010001</v>
      </c>
      <c r="H9692" s="134">
        <f>Systematic[[#This Row],[SampleVariableLabel]]+100*Systematic[[#This Row],[State]]</f>
        <v>1108010201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1108</v>
      </c>
      <c r="B9693" s="1">
        <f>IF(C9693=0,IF(B9692=Protocol!$V$20,1,B9692+1),B9692)</f>
        <v>1</v>
      </c>
      <c r="C9693" s="1">
        <f>IF(C9692+1=Protocol!$V$21,0,C9692+1)</f>
        <v>3</v>
      </c>
      <c r="D9693" s="1">
        <f t="shared" si="319"/>
        <v>2</v>
      </c>
      <c r="E9693" s="1" t="str">
        <f>INDEX(Protocol[Mark],MATCH(C9693,Protocol[Step],0))</f>
        <v>2c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1108010002</v>
      </c>
      <c r="H9693" s="134">
        <f>Systematic[[#This Row],[SampleVariableLabel]]+100*Systematic[[#This Row],[State]]</f>
        <v>1108010302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1108</v>
      </c>
      <c r="B9694" s="1">
        <f>IF(C9694=0,IF(B9693=Protocol!$V$20,1,B9693+1),B9693)</f>
        <v>1</v>
      </c>
      <c r="C9694" s="1">
        <f>IF(C9693+1=Protocol!$V$21,0,C9693+1)</f>
        <v>4</v>
      </c>
      <c r="D9694" s="1">
        <f t="shared" si="319"/>
        <v>3</v>
      </c>
      <c r="E9694" s="1" t="str">
        <f>INDEX(Protocol[Mark],MATCH(C9694,Protocol[Step],0))</f>
        <v>3P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1108010003</v>
      </c>
      <c r="H9694" s="134">
        <f>Systematic[[#This Row],[SampleVariableLabel]]+100*Systematic[[#This Row],[State]]</f>
        <v>1108010403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1108</v>
      </c>
      <c r="B9695" s="1">
        <f>IF(C9695=0,IF(B9694=Protocol!$V$20,1,B9694+1),B9694)</f>
        <v>1</v>
      </c>
      <c r="C9695" s="1">
        <f>IF(C9694+1=Protocol!$V$21,0,C9694+1)</f>
        <v>5</v>
      </c>
      <c r="D9695" s="1">
        <f t="shared" si="319"/>
        <v>4</v>
      </c>
      <c r="E9695" s="1" t="str">
        <f>INDEX(Protocol[Mark],MATCH(C9695,Protocol[Step],0))</f>
        <v>4S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1108010004</v>
      </c>
      <c r="H9695" s="134">
        <f>Systematic[[#This Row],[SampleVariableLabel]]+100*Systematic[[#This Row],[State]]</f>
        <v>1108010504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1108</v>
      </c>
      <c r="B9696" s="1">
        <f>IF(C9696=0,IF(B9695=Protocol!$V$20,1,B9695+1),B9695)</f>
        <v>1</v>
      </c>
      <c r="C9696" s="1">
        <f>IF(C9695+1=Protocol!$V$21,0,C9695+1)</f>
        <v>6</v>
      </c>
      <c r="D9696" s="1">
        <f t="shared" si="319"/>
        <v>5</v>
      </c>
      <c r="E9696" s="1" t="str">
        <f>INDEX(Protocol[Mark],MATCH(C9696,Protocol[Step],0))</f>
        <v>5U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1108010005</v>
      </c>
      <c r="H9696" s="134">
        <f>Systematic[[#This Row],[SampleVariableLabel]]+100*Systematic[[#This Row],[State]]</f>
        <v>1108010605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1108</v>
      </c>
      <c r="B9697" s="1">
        <f>IF(C9697=0,IF(B9696=Protocol!$V$20,1,B9696+1),B9696)</f>
        <v>1</v>
      </c>
      <c r="C9697" s="1">
        <f>IF(C9696+1=Protocol!$V$21,0,C9696+1)</f>
        <v>7</v>
      </c>
      <c r="D9697" s="1">
        <f t="shared" si="319"/>
        <v>6</v>
      </c>
      <c r="E9697" s="1" t="str">
        <f>INDEX(Protocol[Mark],MATCH(C9697,Protocol[Step],0))</f>
        <v>6Rot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1108010006</v>
      </c>
      <c r="H9697" s="134">
        <f>Systematic[[#This Row],[SampleVariableLabel]]+100*Systematic[[#This Row],[State]]</f>
        <v>1108010706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1109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1pfi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1109010001</v>
      </c>
      <c r="H9698" s="134">
        <f>Systematic[[#This Row],[SampleVariableLabel]]+100*Systematic[[#This Row],[State]]</f>
        <v>1109010001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1109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1OctM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1109010002</v>
      </c>
      <c r="H9699" s="134">
        <f>Systematic[[#This Row],[SampleVariableLabel]]+100*Systematic[[#This Row],[State]]</f>
        <v>1109010102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1109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2D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1109010003</v>
      </c>
      <c r="H9700" s="134">
        <f>Systematic[[#This Row],[SampleVariableLabel]]+100*Systematic[[#This Row],[State]]</f>
        <v>1109010203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1109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2c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1109010004</v>
      </c>
      <c r="H9701" s="134">
        <f>Systematic[[#This Row],[SampleVariableLabel]]+100*Systematic[[#This Row],[State]]</f>
        <v>1109010304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1109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3P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1109010005</v>
      </c>
      <c r="H9702" s="134">
        <f>Systematic[[#This Row],[SampleVariableLabel]]+100*Systematic[[#This Row],[State]]</f>
        <v>1109010405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1109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4S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1109010006</v>
      </c>
      <c r="H9703" s="134">
        <f>Systematic[[#This Row],[SampleVariableLabel]]+100*Systematic[[#This Row],[State]]</f>
        <v>1109010506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1109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5U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1109010001</v>
      </c>
      <c r="H9704" s="134">
        <f>Systematic[[#This Row],[SampleVariableLabel]]+100*Systematic[[#This Row],[State]]</f>
        <v>1109010601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1109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6Rot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1109010002</v>
      </c>
      <c r="H9705" s="134">
        <f>Systematic[[#This Row],[SampleVariableLabel]]+100*Systematic[[#This Row],[State]]</f>
        <v>1109010702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1110</v>
      </c>
      <c r="B9706" s="1">
        <f>IF(C9706=0,IF(B9705=Protocol!$V$20,1,B9705+1),B9705)</f>
        <v>1</v>
      </c>
      <c r="C9706" s="1">
        <f>IF(C9705+1=Protocol!$V$21,0,C9705+1)</f>
        <v>0</v>
      </c>
      <c r="D9706" s="1">
        <f t="shared" si="319"/>
        <v>3</v>
      </c>
      <c r="E9706" s="1" t="str">
        <f>INDEX(Protocol[Mark],MATCH(C9706,Protocol[Step],0))</f>
        <v>1pfi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1110010003</v>
      </c>
      <c r="H9706" s="134">
        <f>Systematic[[#This Row],[SampleVariableLabel]]+100*Systematic[[#This Row],[State]]</f>
        <v>1110010003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1110</v>
      </c>
      <c r="B9707" s="1">
        <f>IF(C9707=0,IF(B9706=Protocol!$V$20,1,B9706+1),B9706)</f>
        <v>1</v>
      </c>
      <c r="C9707" s="1">
        <f>IF(C9706+1=Protocol!$V$21,0,C9706+1)</f>
        <v>1</v>
      </c>
      <c r="D9707" s="1">
        <f t="shared" si="319"/>
        <v>4</v>
      </c>
      <c r="E9707" s="1" t="str">
        <f>INDEX(Protocol[Mark],MATCH(C9707,Protocol[Step],0))</f>
        <v>1OctM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1110010004</v>
      </c>
      <c r="H9707" s="134">
        <f>Systematic[[#This Row],[SampleVariableLabel]]+100*Systematic[[#This Row],[State]]</f>
        <v>1110010104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1110</v>
      </c>
      <c r="B9708" s="1">
        <f>IF(C9708=0,IF(B9707=Protocol!$V$20,1,B9707+1),B9707)</f>
        <v>1</v>
      </c>
      <c r="C9708" s="1">
        <f>IF(C9707+1=Protocol!$V$21,0,C9707+1)</f>
        <v>2</v>
      </c>
      <c r="D9708" s="1">
        <f t="shared" si="319"/>
        <v>5</v>
      </c>
      <c r="E9708" s="1" t="str">
        <f>INDEX(Protocol[Mark],MATCH(C9708,Protocol[Step],0))</f>
        <v>2D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1110010005</v>
      </c>
      <c r="H9708" s="134">
        <f>Systematic[[#This Row],[SampleVariableLabel]]+100*Systematic[[#This Row],[State]]</f>
        <v>1110010205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1110</v>
      </c>
      <c r="B9709" s="1">
        <f>IF(C9709=0,IF(B9708=Protocol!$V$20,1,B9708+1),B9708)</f>
        <v>1</v>
      </c>
      <c r="C9709" s="1">
        <f>IF(C9708+1=Protocol!$V$21,0,C9708+1)</f>
        <v>3</v>
      </c>
      <c r="D9709" s="1">
        <f t="shared" si="319"/>
        <v>6</v>
      </c>
      <c r="E9709" s="1" t="str">
        <f>INDEX(Protocol[Mark],MATCH(C9709,Protocol[Step],0))</f>
        <v>2c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1110010006</v>
      </c>
      <c r="H9709" s="134">
        <f>Systematic[[#This Row],[SampleVariableLabel]]+100*Systematic[[#This Row],[State]]</f>
        <v>1110010306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1110</v>
      </c>
      <c r="B9710" s="1">
        <f>IF(C9710=0,IF(B9709=Protocol!$V$20,1,B9709+1),B9709)</f>
        <v>1</v>
      </c>
      <c r="C9710" s="1">
        <f>IF(C9709+1=Protocol!$V$21,0,C9709+1)</f>
        <v>4</v>
      </c>
      <c r="D9710" s="1">
        <f t="shared" si="319"/>
        <v>1</v>
      </c>
      <c r="E9710" s="1" t="str">
        <f>INDEX(Protocol[Mark],MATCH(C9710,Protocol[Step],0))</f>
        <v>3P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1110010001</v>
      </c>
      <c r="H9710" s="134">
        <f>Systematic[[#This Row],[SampleVariableLabel]]+100*Systematic[[#This Row],[State]]</f>
        <v>1110010401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1110</v>
      </c>
      <c r="B9711" s="1">
        <f>IF(C9711=0,IF(B9710=Protocol!$V$20,1,B9710+1),B9710)</f>
        <v>1</v>
      </c>
      <c r="C9711" s="1">
        <f>IF(C9710+1=Protocol!$V$21,0,C9710+1)</f>
        <v>5</v>
      </c>
      <c r="D9711" s="1">
        <f t="shared" si="319"/>
        <v>2</v>
      </c>
      <c r="E9711" s="1" t="str">
        <f>INDEX(Protocol[Mark],MATCH(C9711,Protocol[Step],0))</f>
        <v>4S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1110010002</v>
      </c>
      <c r="H9711" s="134">
        <f>Systematic[[#This Row],[SampleVariableLabel]]+100*Systematic[[#This Row],[State]]</f>
        <v>1110010502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1110</v>
      </c>
      <c r="B9712" s="1">
        <f>IF(C9712=0,IF(B9711=Protocol!$V$20,1,B9711+1),B9711)</f>
        <v>1</v>
      </c>
      <c r="C9712" s="1">
        <f>IF(C9711+1=Protocol!$V$21,0,C9711+1)</f>
        <v>6</v>
      </c>
      <c r="D9712" s="1">
        <f t="shared" si="319"/>
        <v>3</v>
      </c>
      <c r="E9712" s="1" t="str">
        <f>INDEX(Protocol[Mark],MATCH(C9712,Protocol[Step],0))</f>
        <v>5U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1110010003</v>
      </c>
      <c r="H9712" s="134">
        <f>Systematic[[#This Row],[SampleVariableLabel]]+100*Systematic[[#This Row],[State]]</f>
        <v>1110010603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1110</v>
      </c>
      <c r="B9713" s="1">
        <f>IF(C9713=0,IF(B9712=Protocol!$V$20,1,B9712+1),B9712)</f>
        <v>1</v>
      </c>
      <c r="C9713" s="1">
        <f>IF(C9712+1=Protocol!$V$21,0,C9712+1)</f>
        <v>7</v>
      </c>
      <c r="D9713" s="1">
        <f t="shared" si="319"/>
        <v>4</v>
      </c>
      <c r="E9713" s="1" t="str">
        <f>INDEX(Protocol[Mark],MATCH(C9713,Protocol[Step],0))</f>
        <v>6Rot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1110010004</v>
      </c>
      <c r="H9713" s="134">
        <f>Systematic[[#This Row],[SampleVariableLabel]]+100*Systematic[[#This Row],[State]]</f>
        <v>1110010704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1111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1pfi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1111010005</v>
      </c>
      <c r="H9714" s="134">
        <f>Systematic[[#This Row],[SampleVariableLabel]]+100*Systematic[[#This Row],[State]]</f>
        <v>1111010005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1111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1OctM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1111010006</v>
      </c>
      <c r="H9715" s="134">
        <f>Systematic[[#This Row],[SampleVariableLabel]]+100*Systematic[[#This Row],[State]]</f>
        <v>1111010106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1111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1111010001</v>
      </c>
      <c r="H9716" s="134">
        <f>Systematic[[#This Row],[SampleVariableLabel]]+100*Systematic[[#This Row],[State]]</f>
        <v>1111010201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1111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2c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1111010002</v>
      </c>
      <c r="H9717" s="134">
        <f>Systematic[[#This Row],[SampleVariableLabel]]+100*Systematic[[#This Row],[State]]</f>
        <v>1111010302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1111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3P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1111010003</v>
      </c>
      <c r="H9718" s="134">
        <f>Systematic[[#This Row],[SampleVariableLabel]]+100*Systematic[[#This Row],[State]]</f>
        <v>1111010403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1111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4S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1111010004</v>
      </c>
      <c r="H9719" s="134">
        <f>Systematic[[#This Row],[SampleVariableLabel]]+100*Systematic[[#This Row],[State]]</f>
        <v>1111010504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1111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5U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1111010005</v>
      </c>
      <c r="H9720" s="134">
        <f>Systematic[[#This Row],[SampleVariableLabel]]+100*Systematic[[#This Row],[State]]</f>
        <v>1111010605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1111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6Rot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1111010006</v>
      </c>
      <c r="H9721" s="134">
        <f>Systematic[[#This Row],[SampleVariableLabel]]+100*Systematic[[#This Row],[State]]</f>
        <v>1111010706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1112</v>
      </c>
      <c r="B9722" s="1">
        <f>IF(C9722=0,IF(B9721=Protocol!$V$20,1,B9721+1),B9721)</f>
        <v>1</v>
      </c>
      <c r="C9722" s="1">
        <f>IF(C9721+1=Protocol!$V$21,0,C9721+1)</f>
        <v>0</v>
      </c>
      <c r="D9722" s="1">
        <f t="shared" si="319"/>
        <v>1</v>
      </c>
      <c r="E9722" s="1" t="str">
        <f>INDEX(Protocol[Mark],MATCH(C9722,Protocol[Step],0))</f>
        <v>1pfi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1112010001</v>
      </c>
      <c r="H9722" s="134">
        <f>Systematic[[#This Row],[SampleVariableLabel]]+100*Systematic[[#This Row],[State]]</f>
        <v>1112010001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1112</v>
      </c>
      <c r="B9723" s="1">
        <f>IF(C9723=0,IF(B9722=Protocol!$V$20,1,B9722+1),B9722)</f>
        <v>1</v>
      </c>
      <c r="C9723" s="1">
        <f>IF(C9722+1=Protocol!$V$21,0,C9722+1)</f>
        <v>1</v>
      </c>
      <c r="D9723" s="1">
        <f t="shared" si="319"/>
        <v>2</v>
      </c>
      <c r="E9723" s="1" t="str">
        <f>INDEX(Protocol[Mark],MATCH(C9723,Protocol[Step],0))</f>
        <v>1OctM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1112010002</v>
      </c>
      <c r="H9723" s="134">
        <f>Systematic[[#This Row],[SampleVariableLabel]]+100*Systematic[[#This Row],[State]]</f>
        <v>1112010102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1112</v>
      </c>
      <c r="B9724" s="1">
        <f>IF(C9724=0,IF(B9723=Protocol!$V$20,1,B9723+1),B9723)</f>
        <v>1</v>
      </c>
      <c r="C9724" s="1">
        <f>IF(C9723+1=Protocol!$V$21,0,C9723+1)</f>
        <v>2</v>
      </c>
      <c r="D9724" s="1">
        <f t="shared" si="319"/>
        <v>3</v>
      </c>
      <c r="E9724" s="1" t="str">
        <f>INDEX(Protocol[Mark],MATCH(C9724,Protocol[Step],0))</f>
        <v>2D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1112010003</v>
      </c>
      <c r="H9724" s="134">
        <f>Systematic[[#This Row],[SampleVariableLabel]]+100*Systematic[[#This Row],[State]]</f>
        <v>1112010203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1112</v>
      </c>
      <c r="B9725" s="1">
        <f>IF(C9725=0,IF(B9724=Protocol!$V$20,1,B9724+1),B9724)</f>
        <v>1</v>
      </c>
      <c r="C9725" s="1">
        <f>IF(C9724+1=Protocol!$V$21,0,C9724+1)</f>
        <v>3</v>
      </c>
      <c r="D9725" s="1">
        <f t="shared" si="319"/>
        <v>4</v>
      </c>
      <c r="E9725" s="1" t="str">
        <f>INDEX(Protocol[Mark],MATCH(C9725,Protocol[Step],0))</f>
        <v>2c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1112010004</v>
      </c>
      <c r="H9725" s="134">
        <f>Systematic[[#This Row],[SampleVariableLabel]]+100*Systematic[[#This Row],[State]]</f>
        <v>1112010304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1112</v>
      </c>
      <c r="B9726" s="1">
        <f>IF(C9726=0,IF(B9725=Protocol!$V$20,1,B9725+1),B9725)</f>
        <v>1</v>
      </c>
      <c r="C9726" s="1">
        <f>IF(C9725+1=Protocol!$V$21,0,C9725+1)</f>
        <v>4</v>
      </c>
      <c r="D9726" s="1">
        <f t="shared" si="319"/>
        <v>5</v>
      </c>
      <c r="E9726" s="1" t="str">
        <f>INDEX(Protocol[Mark],MATCH(C9726,Protocol[Step],0))</f>
        <v>3P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1112010005</v>
      </c>
      <c r="H9726" s="134">
        <f>Systematic[[#This Row],[SampleVariableLabel]]+100*Systematic[[#This Row],[State]]</f>
        <v>1112010405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1112</v>
      </c>
      <c r="B9727" s="1">
        <f>IF(C9727=0,IF(B9726=Protocol!$V$20,1,B9726+1),B9726)</f>
        <v>1</v>
      </c>
      <c r="C9727" s="1">
        <f>IF(C9726+1=Protocol!$V$21,0,C9726+1)</f>
        <v>5</v>
      </c>
      <c r="D9727" s="1">
        <f t="shared" si="319"/>
        <v>6</v>
      </c>
      <c r="E9727" s="1" t="str">
        <f>INDEX(Protocol[Mark],MATCH(C9727,Protocol[Step],0))</f>
        <v>4S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1112010006</v>
      </c>
      <c r="H9727" s="134">
        <f>Systematic[[#This Row],[SampleVariableLabel]]+100*Systematic[[#This Row],[State]]</f>
        <v>1112010506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1112</v>
      </c>
      <c r="B9728" s="1">
        <f>IF(C9728=0,IF(B9727=Protocol!$V$20,1,B9727+1),B9727)</f>
        <v>1</v>
      </c>
      <c r="C9728" s="1">
        <f>IF(C9727+1=Protocol!$V$21,0,C9727+1)</f>
        <v>6</v>
      </c>
      <c r="D9728" s="1">
        <f t="shared" si="319"/>
        <v>1</v>
      </c>
      <c r="E9728" s="1" t="str">
        <f>INDEX(Protocol[Mark],MATCH(C9728,Protocol[Step],0))</f>
        <v>5U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1112010001</v>
      </c>
      <c r="H9728" s="134">
        <f>Systematic[[#This Row],[SampleVariableLabel]]+100*Systematic[[#This Row],[State]]</f>
        <v>1112010601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1112</v>
      </c>
      <c r="B9729" s="1">
        <f>IF(C9729=0,IF(B9728=Protocol!$V$20,1,B9728+1),B9728)</f>
        <v>1</v>
      </c>
      <c r="C9729" s="1">
        <f>IF(C9728+1=Protocol!$V$21,0,C9728+1)</f>
        <v>7</v>
      </c>
      <c r="D9729" s="1">
        <f t="shared" si="319"/>
        <v>2</v>
      </c>
      <c r="E9729" s="1" t="str">
        <f>INDEX(Protocol[Mark],MATCH(C9729,Protocol[Step],0))</f>
        <v>6Rot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1112010002</v>
      </c>
      <c r="H9729" s="134">
        <f>Systematic[[#This Row],[SampleVariableLabel]]+100*Systematic[[#This Row],[State]]</f>
        <v>1112010702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1113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1pfi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1113010003</v>
      </c>
      <c r="H9730" s="134">
        <f>Systematic[[#This Row],[SampleVariableLabel]]+100*Systematic[[#This Row],[State]]</f>
        <v>1113010003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1113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1OctM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1113010004</v>
      </c>
      <c r="H9731" s="134">
        <f>Systematic[[#This Row],[SampleVariableLabel]]+100*Systematic[[#This Row],[State]]</f>
        <v>1113010104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1113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2D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1113010005</v>
      </c>
      <c r="H9732" s="134">
        <f>Systematic[[#This Row],[SampleVariableLabel]]+100*Systematic[[#This Row],[State]]</f>
        <v>1113010205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1113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2c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1113010006</v>
      </c>
      <c r="H9733" s="134">
        <f>Systematic[[#This Row],[SampleVariableLabel]]+100*Systematic[[#This Row],[State]]</f>
        <v>1113010306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1113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3P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1113010001</v>
      </c>
      <c r="H9734" s="134">
        <f>Systematic[[#This Row],[SampleVariableLabel]]+100*Systematic[[#This Row],[State]]</f>
        <v>1113010401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1113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4S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1113010002</v>
      </c>
      <c r="H9735" s="134">
        <f>Systematic[[#This Row],[SampleVariableLabel]]+100*Systematic[[#This Row],[State]]</f>
        <v>1113010502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1113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5U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1113010003</v>
      </c>
      <c r="H9736" s="134">
        <f>Systematic[[#This Row],[SampleVariableLabel]]+100*Systematic[[#This Row],[State]]</f>
        <v>1113010603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1113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6Rot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1113010004</v>
      </c>
      <c r="H9737" s="134">
        <f>Systematic[[#This Row],[SampleVariableLabel]]+100*Systematic[[#This Row],[State]]</f>
        <v>1113010704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1114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1pfi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1114010005</v>
      </c>
      <c r="H9738" s="134">
        <f>Systematic[[#This Row],[SampleVariableLabel]]+100*Systematic[[#This Row],[State]]</f>
        <v>1114010005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1114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1OctM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1114010006</v>
      </c>
      <c r="H9739" s="134">
        <f>Systematic[[#This Row],[SampleVariableLabel]]+100*Systematic[[#This Row],[State]]</f>
        <v>1114010106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1114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2D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1114010001</v>
      </c>
      <c r="H9740" s="134">
        <f>Systematic[[#This Row],[SampleVariableLabel]]+100*Systematic[[#This Row],[State]]</f>
        <v>1114010201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1114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2c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1114010002</v>
      </c>
      <c r="H9741" s="134">
        <f>Systematic[[#This Row],[SampleVariableLabel]]+100*Systematic[[#This Row],[State]]</f>
        <v>1114010302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1114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3P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1114010003</v>
      </c>
      <c r="H9742" s="134">
        <f>Systematic[[#This Row],[SampleVariableLabel]]+100*Systematic[[#This Row],[State]]</f>
        <v>1114010403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1114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4S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1114010004</v>
      </c>
      <c r="H9743" s="134">
        <f>Systematic[[#This Row],[SampleVariableLabel]]+100*Systematic[[#This Row],[State]]</f>
        <v>1114010504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1114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5U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1114010005</v>
      </c>
      <c r="H9744" s="134">
        <f>Systematic[[#This Row],[SampleVariableLabel]]+100*Systematic[[#This Row],[State]]</f>
        <v>1114010605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1114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6Rot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1114010006</v>
      </c>
      <c r="H9745" s="134">
        <f>Systematic[[#This Row],[SampleVariableLabel]]+100*Systematic[[#This Row],[State]]</f>
        <v>1114010706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1115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1pfi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1115010001</v>
      </c>
      <c r="H9746" s="134">
        <f>Systematic[[#This Row],[SampleVariableLabel]]+100*Systematic[[#This Row],[State]]</f>
        <v>1115010001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1115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1OctM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1115010002</v>
      </c>
      <c r="H9747" s="134">
        <f>Systematic[[#This Row],[SampleVariableLabel]]+100*Systematic[[#This Row],[State]]</f>
        <v>1115010102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1115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2D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1115010003</v>
      </c>
      <c r="H9748" s="134">
        <f>Systematic[[#This Row],[SampleVariableLabel]]+100*Systematic[[#This Row],[State]]</f>
        <v>1115010203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1115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2c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1115010004</v>
      </c>
      <c r="H9749" s="134">
        <f>Systematic[[#This Row],[SampleVariableLabel]]+100*Systematic[[#This Row],[State]]</f>
        <v>1115010304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1115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3P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1115010005</v>
      </c>
      <c r="H9750" s="134">
        <f>Systematic[[#This Row],[SampleVariableLabel]]+100*Systematic[[#This Row],[State]]</f>
        <v>1115010405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1115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4S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1115010006</v>
      </c>
      <c r="H9751" s="134">
        <f>Systematic[[#This Row],[SampleVariableLabel]]+100*Systematic[[#This Row],[State]]</f>
        <v>1115010506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1115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5U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1115010001</v>
      </c>
      <c r="H9752" s="134">
        <f>Systematic[[#This Row],[SampleVariableLabel]]+100*Systematic[[#This Row],[State]]</f>
        <v>1115010601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1115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6Rot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1115010002</v>
      </c>
      <c r="H9753" s="134">
        <f>Systematic[[#This Row],[SampleVariableLabel]]+100*Systematic[[#This Row],[State]]</f>
        <v>1115010702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1116</v>
      </c>
      <c r="B9754" s="1">
        <f>IF(C9754=0,IF(B9753=Protocol!$V$20,1,B9753+1),B9753)</f>
        <v>1</v>
      </c>
      <c r="C9754" s="1">
        <f>IF(C9753+1=Protocol!$V$21,0,C9753+1)</f>
        <v>0</v>
      </c>
      <c r="D9754" s="1">
        <f t="shared" si="321"/>
        <v>3</v>
      </c>
      <c r="E9754" s="1" t="str">
        <f>INDEX(Protocol[Mark],MATCH(C9754,Protocol[Step],0))</f>
        <v>1pfi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1116010003</v>
      </c>
      <c r="H9754" s="134">
        <f>Systematic[[#This Row],[SampleVariableLabel]]+100*Systematic[[#This Row],[State]]</f>
        <v>1116010003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1116</v>
      </c>
      <c r="B9755" s="1">
        <f>IF(C9755=0,IF(B9754=Protocol!$V$20,1,B9754+1),B9754)</f>
        <v>1</v>
      </c>
      <c r="C9755" s="1">
        <f>IF(C9754+1=Protocol!$V$21,0,C9754+1)</f>
        <v>1</v>
      </c>
      <c r="D9755" s="1">
        <f t="shared" si="321"/>
        <v>4</v>
      </c>
      <c r="E9755" s="1" t="str">
        <f>INDEX(Protocol[Mark],MATCH(C9755,Protocol[Step],0))</f>
        <v>1OctM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1116010004</v>
      </c>
      <c r="H9755" s="134">
        <f>Systematic[[#This Row],[SampleVariableLabel]]+100*Systematic[[#This Row],[State]]</f>
        <v>1116010104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1116</v>
      </c>
      <c r="B9756" s="1">
        <f>IF(C9756=0,IF(B9755=Protocol!$V$20,1,B9755+1),B9755)</f>
        <v>1</v>
      </c>
      <c r="C9756" s="1">
        <f>IF(C9755+1=Protocol!$V$21,0,C9755+1)</f>
        <v>2</v>
      </c>
      <c r="D9756" s="1">
        <f t="shared" si="321"/>
        <v>5</v>
      </c>
      <c r="E9756" s="1" t="str">
        <f>INDEX(Protocol[Mark],MATCH(C9756,Protocol[Step],0))</f>
        <v>2D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1116010005</v>
      </c>
      <c r="H9756" s="134">
        <f>Systematic[[#This Row],[SampleVariableLabel]]+100*Systematic[[#This Row],[State]]</f>
        <v>1116010205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1116</v>
      </c>
      <c r="B9757" s="1">
        <f>IF(C9757=0,IF(B9756=Protocol!$V$20,1,B9756+1),B9756)</f>
        <v>1</v>
      </c>
      <c r="C9757" s="1">
        <f>IF(C9756+1=Protocol!$V$21,0,C9756+1)</f>
        <v>3</v>
      </c>
      <c r="D9757" s="1">
        <f t="shared" si="321"/>
        <v>6</v>
      </c>
      <c r="E9757" s="1" t="str">
        <f>INDEX(Protocol[Mark],MATCH(C9757,Protocol[Step],0))</f>
        <v>2c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1116010006</v>
      </c>
      <c r="H9757" s="134">
        <f>Systematic[[#This Row],[SampleVariableLabel]]+100*Systematic[[#This Row],[State]]</f>
        <v>1116010306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1116</v>
      </c>
      <c r="B9758" s="1">
        <f>IF(C9758=0,IF(B9757=Protocol!$V$20,1,B9757+1),B9757)</f>
        <v>1</v>
      </c>
      <c r="C9758" s="1">
        <f>IF(C9757+1=Protocol!$V$21,0,C9757+1)</f>
        <v>4</v>
      </c>
      <c r="D9758" s="1">
        <f t="shared" si="321"/>
        <v>1</v>
      </c>
      <c r="E9758" s="1" t="str">
        <f>INDEX(Protocol[Mark],MATCH(C9758,Protocol[Step],0))</f>
        <v>3P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1116010001</v>
      </c>
      <c r="H9758" s="134">
        <f>Systematic[[#This Row],[SampleVariableLabel]]+100*Systematic[[#This Row],[State]]</f>
        <v>1116010401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1116</v>
      </c>
      <c r="B9759" s="1">
        <f>IF(C9759=0,IF(B9758=Protocol!$V$20,1,B9758+1),B9758)</f>
        <v>1</v>
      </c>
      <c r="C9759" s="1">
        <f>IF(C9758+1=Protocol!$V$21,0,C9758+1)</f>
        <v>5</v>
      </c>
      <c r="D9759" s="1">
        <f t="shared" si="321"/>
        <v>2</v>
      </c>
      <c r="E9759" s="1" t="str">
        <f>INDEX(Protocol[Mark],MATCH(C9759,Protocol[Step],0))</f>
        <v>4S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1116010002</v>
      </c>
      <c r="H9759" s="134">
        <f>Systematic[[#This Row],[SampleVariableLabel]]+100*Systematic[[#This Row],[State]]</f>
        <v>1116010502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1116</v>
      </c>
      <c r="B9760" s="1">
        <f>IF(C9760=0,IF(B9759=Protocol!$V$20,1,B9759+1),B9759)</f>
        <v>1</v>
      </c>
      <c r="C9760" s="1">
        <f>IF(C9759+1=Protocol!$V$21,0,C9759+1)</f>
        <v>6</v>
      </c>
      <c r="D9760" s="1">
        <f t="shared" si="321"/>
        <v>3</v>
      </c>
      <c r="E9760" s="1" t="str">
        <f>INDEX(Protocol[Mark],MATCH(C9760,Protocol[Step],0))</f>
        <v>5U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1116010003</v>
      </c>
      <c r="H9760" s="134">
        <f>Systematic[[#This Row],[SampleVariableLabel]]+100*Systematic[[#This Row],[State]]</f>
        <v>1116010603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1116</v>
      </c>
      <c r="B9761" s="1">
        <f>IF(C9761=0,IF(B9760=Protocol!$V$20,1,B9760+1),B9760)</f>
        <v>1</v>
      </c>
      <c r="C9761" s="1">
        <f>IF(C9760+1=Protocol!$V$21,0,C9760+1)</f>
        <v>7</v>
      </c>
      <c r="D9761" s="1">
        <f t="shared" si="321"/>
        <v>4</v>
      </c>
      <c r="E9761" s="1" t="str">
        <f>INDEX(Protocol[Mark],MATCH(C9761,Protocol[Step],0))</f>
        <v>6Rot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1116010004</v>
      </c>
      <c r="H9761" s="134">
        <f>Systematic[[#This Row],[SampleVariableLabel]]+100*Systematic[[#This Row],[State]]</f>
        <v>1116010704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1117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1pfi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1117010005</v>
      </c>
      <c r="H9762" s="134">
        <f>Systematic[[#This Row],[SampleVariableLabel]]+100*Systematic[[#This Row],[State]]</f>
        <v>1117010005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1117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1OctM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1117010006</v>
      </c>
      <c r="H9763" s="134">
        <f>Systematic[[#This Row],[SampleVariableLabel]]+100*Systematic[[#This Row],[State]]</f>
        <v>1117010106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1117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2D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1117010001</v>
      </c>
      <c r="H9764" s="134">
        <f>Systematic[[#This Row],[SampleVariableLabel]]+100*Systematic[[#This Row],[State]]</f>
        <v>1117010201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1117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2c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1117010002</v>
      </c>
      <c r="H9765" s="134">
        <f>Systematic[[#This Row],[SampleVariableLabel]]+100*Systematic[[#This Row],[State]]</f>
        <v>1117010302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1117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3P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1117010003</v>
      </c>
      <c r="H9766" s="134">
        <f>Systematic[[#This Row],[SampleVariableLabel]]+100*Systematic[[#This Row],[State]]</f>
        <v>1117010403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1117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4S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1117010004</v>
      </c>
      <c r="H9767" s="134">
        <f>Systematic[[#This Row],[SampleVariableLabel]]+100*Systematic[[#This Row],[State]]</f>
        <v>1117010504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1117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5U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1117010005</v>
      </c>
      <c r="H9768" s="134">
        <f>Systematic[[#This Row],[SampleVariableLabel]]+100*Systematic[[#This Row],[State]]</f>
        <v>1117010605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1117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6Rot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1117010006</v>
      </c>
      <c r="H9769" s="134">
        <f>Systematic[[#This Row],[SampleVariableLabel]]+100*Systematic[[#This Row],[State]]</f>
        <v>1117010706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1118</v>
      </c>
      <c r="B9770" s="1">
        <f>IF(C9770=0,IF(B9769=Protocol!$V$20,1,B9769+1),B9769)</f>
        <v>1</v>
      </c>
      <c r="C9770" s="1">
        <f>IF(C9769+1=Protocol!$V$21,0,C9769+1)</f>
        <v>0</v>
      </c>
      <c r="D9770" s="1">
        <f t="shared" si="321"/>
        <v>1</v>
      </c>
      <c r="E9770" s="1" t="str">
        <f>INDEX(Protocol[Mark],MATCH(C9770,Protocol[Step],0))</f>
        <v>1pfi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1118010001</v>
      </c>
      <c r="H9770" s="134">
        <f>Systematic[[#This Row],[SampleVariableLabel]]+100*Systematic[[#This Row],[State]]</f>
        <v>1118010001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1118</v>
      </c>
      <c r="B9771" s="1">
        <f>IF(C9771=0,IF(B9770=Protocol!$V$20,1,B9770+1),B9770)</f>
        <v>1</v>
      </c>
      <c r="C9771" s="1">
        <f>IF(C9770+1=Protocol!$V$21,0,C9770+1)</f>
        <v>1</v>
      </c>
      <c r="D9771" s="1">
        <f t="shared" si="321"/>
        <v>2</v>
      </c>
      <c r="E9771" s="1" t="str">
        <f>INDEX(Protocol[Mark],MATCH(C9771,Protocol[Step],0))</f>
        <v>1OctM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1118010002</v>
      </c>
      <c r="H9771" s="134">
        <f>Systematic[[#This Row],[SampleVariableLabel]]+100*Systematic[[#This Row],[State]]</f>
        <v>1118010102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1118</v>
      </c>
      <c r="B9772" s="1">
        <f>IF(C9772=0,IF(B9771=Protocol!$V$20,1,B9771+1),B9771)</f>
        <v>1</v>
      </c>
      <c r="C9772" s="1">
        <f>IF(C9771+1=Protocol!$V$21,0,C9771+1)</f>
        <v>2</v>
      </c>
      <c r="D9772" s="1">
        <f t="shared" si="321"/>
        <v>3</v>
      </c>
      <c r="E9772" s="1" t="str">
        <f>INDEX(Protocol[Mark],MATCH(C9772,Protocol[Step],0))</f>
        <v>2D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1118010003</v>
      </c>
      <c r="H9772" s="134">
        <f>Systematic[[#This Row],[SampleVariableLabel]]+100*Systematic[[#This Row],[State]]</f>
        <v>1118010203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1118</v>
      </c>
      <c r="B9773" s="1">
        <f>IF(C9773=0,IF(B9772=Protocol!$V$20,1,B9772+1),B9772)</f>
        <v>1</v>
      </c>
      <c r="C9773" s="1">
        <f>IF(C9772+1=Protocol!$V$21,0,C9772+1)</f>
        <v>3</v>
      </c>
      <c r="D9773" s="1">
        <f t="shared" si="321"/>
        <v>4</v>
      </c>
      <c r="E9773" s="1" t="str">
        <f>INDEX(Protocol[Mark],MATCH(C9773,Protocol[Step],0))</f>
        <v>2c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1118010004</v>
      </c>
      <c r="H9773" s="134">
        <f>Systematic[[#This Row],[SampleVariableLabel]]+100*Systematic[[#This Row],[State]]</f>
        <v>1118010304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1118</v>
      </c>
      <c r="B9774" s="1">
        <f>IF(C9774=0,IF(B9773=Protocol!$V$20,1,B9773+1),B9773)</f>
        <v>1</v>
      </c>
      <c r="C9774" s="1">
        <f>IF(C9773+1=Protocol!$V$21,0,C9773+1)</f>
        <v>4</v>
      </c>
      <c r="D9774" s="1">
        <f t="shared" si="321"/>
        <v>5</v>
      </c>
      <c r="E9774" s="1" t="str">
        <f>INDEX(Protocol[Mark],MATCH(C9774,Protocol[Step],0))</f>
        <v>3P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1118010005</v>
      </c>
      <c r="H9774" s="134">
        <f>Systematic[[#This Row],[SampleVariableLabel]]+100*Systematic[[#This Row],[State]]</f>
        <v>1118010405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1118</v>
      </c>
      <c r="B9775" s="1">
        <f>IF(C9775=0,IF(B9774=Protocol!$V$20,1,B9774+1),B9774)</f>
        <v>1</v>
      </c>
      <c r="C9775" s="1">
        <f>IF(C9774+1=Protocol!$V$21,0,C9774+1)</f>
        <v>5</v>
      </c>
      <c r="D9775" s="1">
        <f t="shared" si="321"/>
        <v>6</v>
      </c>
      <c r="E9775" s="1" t="str">
        <f>INDEX(Protocol[Mark],MATCH(C9775,Protocol[Step],0))</f>
        <v>4S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1118010006</v>
      </c>
      <c r="H9775" s="134">
        <f>Systematic[[#This Row],[SampleVariableLabel]]+100*Systematic[[#This Row],[State]]</f>
        <v>1118010506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1118</v>
      </c>
      <c r="B9776" s="1">
        <f>IF(C9776=0,IF(B9775=Protocol!$V$20,1,B9775+1),B9775)</f>
        <v>1</v>
      </c>
      <c r="C9776" s="1">
        <f>IF(C9775+1=Protocol!$V$21,0,C9775+1)</f>
        <v>6</v>
      </c>
      <c r="D9776" s="1">
        <f t="shared" si="321"/>
        <v>1</v>
      </c>
      <c r="E9776" s="1" t="str">
        <f>INDEX(Protocol[Mark],MATCH(C9776,Protocol[Step],0))</f>
        <v>5U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1118010001</v>
      </c>
      <c r="H9776" s="134">
        <f>Systematic[[#This Row],[SampleVariableLabel]]+100*Systematic[[#This Row],[State]]</f>
        <v>1118010601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1118</v>
      </c>
      <c r="B9777" s="1">
        <f>IF(C9777=0,IF(B9776=Protocol!$V$20,1,B9776+1),B9776)</f>
        <v>1</v>
      </c>
      <c r="C9777" s="1">
        <f>IF(C9776+1=Protocol!$V$21,0,C9776+1)</f>
        <v>7</v>
      </c>
      <c r="D9777" s="1">
        <f t="shared" si="321"/>
        <v>2</v>
      </c>
      <c r="E9777" s="1" t="str">
        <f>INDEX(Protocol[Mark],MATCH(C9777,Protocol[Step],0))</f>
        <v>6Rot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1118010002</v>
      </c>
      <c r="H9777" s="134">
        <f>Systematic[[#This Row],[SampleVariableLabel]]+100*Systematic[[#This Row],[State]]</f>
        <v>1118010702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1119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1pfi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1119010003</v>
      </c>
      <c r="H9778" s="134">
        <f>Systematic[[#This Row],[SampleVariableLabel]]+100*Systematic[[#This Row],[State]]</f>
        <v>1119010003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1119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1OctM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1119010004</v>
      </c>
      <c r="H9779" s="134">
        <f>Systematic[[#This Row],[SampleVariableLabel]]+100*Systematic[[#This Row],[State]]</f>
        <v>1119010104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1119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1119010005</v>
      </c>
      <c r="H9780" s="134">
        <f>Systematic[[#This Row],[SampleVariableLabel]]+100*Systematic[[#This Row],[State]]</f>
        <v>1119010205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1119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1119010006</v>
      </c>
      <c r="H9781" s="134">
        <f>Systematic[[#This Row],[SampleVariableLabel]]+100*Systematic[[#This Row],[State]]</f>
        <v>1119010306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1119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3P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1119010001</v>
      </c>
      <c r="H9782" s="134">
        <f>Systematic[[#This Row],[SampleVariableLabel]]+100*Systematic[[#This Row],[State]]</f>
        <v>1119010401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1119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4S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1119010002</v>
      </c>
      <c r="H9783" s="134">
        <f>Systematic[[#This Row],[SampleVariableLabel]]+100*Systematic[[#This Row],[State]]</f>
        <v>1119010502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1119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1119010003</v>
      </c>
      <c r="H9784" s="134">
        <f>Systematic[[#This Row],[SampleVariableLabel]]+100*Systematic[[#This Row],[State]]</f>
        <v>1119010603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1119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1119010004</v>
      </c>
      <c r="H9785" s="134">
        <f>Systematic[[#This Row],[SampleVariableLabel]]+100*Systematic[[#This Row],[State]]</f>
        <v>1119010704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1120</v>
      </c>
      <c r="B9786" s="1">
        <f>IF(C9786=0,IF(B9785=Protocol!$V$20,1,B9785+1),B9785)</f>
        <v>1</v>
      </c>
      <c r="C9786" s="1">
        <f>IF(C9785+1=Protocol!$V$21,0,C9785+1)</f>
        <v>0</v>
      </c>
      <c r="D9786" s="1">
        <f t="shared" si="321"/>
        <v>5</v>
      </c>
      <c r="E9786" s="1" t="str">
        <f>INDEX(Protocol[Mark],MATCH(C9786,Protocol[Step],0))</f>
        <v>1pfi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1120010005</v>
      </c>
      <c r="H9786" s="134">
        <f>Systematic[[#This Row],[SampleVariableLabel]]+100*Systematic[[#This Row],[State]]</f>
        <v>1120010005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1120</v>
      </c>
      <c r="B9787" s="1">
        <f>IF(C9787=0,IF(B9786=Protocol!$V$20,1,B9786+1),B9786)</f>
        <v>1</v>
      </c>
      <c r="C9787" s="1">
        <f>IF(C9786+1=Protocol!$V$21,0,C9786+1)</f>
        <v>1</v>
      </c>
      <c r="D9787" s="1">
        <f t="shared" si="321"/>
        <v>6</v>
      </c>
      <c r="E9787" s="1" t="str">
        <f>INDEX(Protocol[Mark],MATCH(C9787,Protocol[Step],0))</f>
        <v>1OctM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1120010006</v>
      </c>
      <c r="H9787" s="134">
        <f>Systematic[[#This Row],[SampleVariableLabel]]+100*Systematic[[#This Row],[State]]</f>
        <v>1120010106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1120</v>
      </c>
      <c r="B9788" s="1">
        <f>IF(C9788=0,IF(B9787=Protocol!$V$20,1,B9787+1),B9787)</f>
        <v>1</v>
      </c>
      <c r="C9788" s="1">
        <f>IF(C9787+1=Protocol!$V$21,0,C9787+1)</f>
        <v>2</v>
      </c>
      <c r="D9788" s="1">
        <f t="shared" si="321"/>
        <v>1</v>
      </c>
      <c r="E9788" s="1" t="str">
        <f>INDEX(Protocol[Mark],MATCH(C9788,Protocol[Step],0))</f>
        <v>2D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1120010001</v>
      </c>
      <c r="H9788" s="134">
        <f>Systematic[[#This Row],[SampleVariableLabel]]+100*Systematic[[#This Row],[State]]</f>
        <v>1120010201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1120</v>
      </c>
      <c r="B9789" s="1">
        <f>IF(C9789=0,IF(B9788=Protocol!$V$20,1,B9788+1),B9788)</f>
        <v>1</v>
      </c>
      <c r="C9789" s="1">
        <f>IF(C9788+1=Protocol!$V$21,0,C9788+1)</f>
        <v>3</v>
      </c>
      <c r="D9789" s="1">
        <f t="shared" si="321"/>
        <v>2</v>
      </c>
      <c r="E9789" s="1" t="str">
        <f>INDEX(Protocol[Mark],MATCH(C9789,Protocol[Step],0))</f>
        <v>2c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1120010002</v>
      </c>
      <c r="H9789" s="134">
        <f>Systematic[[#This Row],[SampleVariableLabel]]+100*Systematic[[#This Row],[State]]</f>
        <v>1120010302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1120</v>
      </c>
      <c r="B9790" s="1">
        <f>IF(C9790=0,IF(B9789=Protocol!$V$20,1,B9789+1),B9789)</f>
        <v>1</v>
      </c>
      <c r="C9790" s="1">
        <f>IF(C9789+1=Protocol!$V$21,0,C9789+1)</f>
        <v>4</v>
      </c>
      <c r="D9790" s="1">
        <f t="shared" si="321"/>
        <v>3</v>
      </c>
      <c r="E9790" s="1" t="str">
        <f>INDEX(Protocol[Mark],MATCH(C9790,Protocol[Step],0))</f>
        <v>3P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1120010003</v>
      </c>
      <c r="H9790" s="134">
        <f>Systematic[[#This Row],[SampleVariableLabel]]+100*Systematic[[#This Row],[State]]</f>
        <v>1120010403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1120</v>
      </c>
      <c r="B9791" s="1">
        <f>IF(C9791=0,IF(B9790=Protocol!$V$20,1,B9790+1),B9790)</f>
        <v>1</v>
      </c>
      <c r="C9791" s="1">
        <f>IF(C9790+1=Protocol!$V$21,0,C9790+1)</f>
        <v>5</v>
      </c>
      <c r="D9791" s="1">
        <f t="shared" si="321"/>
        <v>4</v>
      </c>
      <c r="E9791" s="1" t="str">
        <f>INDEX(Protocol[Mark],MATCH(C9791,Protocol[Step],0))</f>
        <v>4S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1120010004</v>
      </c>
      <c r="H9791" s="134">
        <f>Systematic[[#This Row],[SampleVariableLabel]]+100*Systematic[[#This Row],[State]]</f>
        <v>1120010504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1120</v>
      </c>
      <c r="B9792" s="1">
        <f>IF(C9792=0,IF(B9791=Protocol!$V$20,1,B9791+1),B9791)</f>
        <v>1</v>
      </c>
      <c r="C9792" s="1">
        <f>IF(C9791+1=Protocol!$V$21,0,C9791+1)</f>
        <v>6</v>
      </c>
      <c r="D9792" s="1">
        <f t="shared" si="321"/>
        <v>5</v>
      </c>
      <c r="E9792" s="1" t="str">
        <f>INDEX(Protocol[Mark],MATCH(C9792,Protocol[Step],0))</f>
        <v>5U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1120010005</v>
      </c>
      <c r="H9792" s="134">
        <f>Systematic[[#This Row],[SampleVariableLabel]]+100*Systematic[[#This Row],[State]]</f>
        <v>1120010605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1120</v>
      </c>
      <c r="B9793" s="1">
        <f>IF(C9793=0,IF(B9792=Protocol!$V$20,1,B9792+1),B9792)</f>
        <v>1</v>
      </c>
      <c r="C9793" s="1">
        <f>IF(C9792+1=Protocol!$V$21,0,C9792+1)</f>
        <v>7</v>
      </c>
      <c r="D9793" s="1">
        <f t="shared" si="321"/>
        <v>6</v>
      </c>
      <c r="E9793" s="1" t="str">
        <f>INDEX(Protocol[Mark],MATCH(C9793,Protocol[Step],0))</f>
        <v>6Rot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1120010006</v>
      </c>
      <c r="H9793" s="134">
        <f>Systematic[[#This Row],[SampleVariableLabel]]+100*Systematic[[#This Row],[State]]</f>
        <v>1120010706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1121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1pfi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1121010001</v>
      </c>
      <c r="H9794" s="134">
        <f>Systematic[[#This Row],[SampleVariableLabel]]+100*Systematic[[#This Row],[State]]</f>
        <v>1121010001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1121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1OctM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1121010002</v>
      </c>
      <c r="H9795" s="134">
        <f>Systematic[[#This Row],[SampleVariableLabel]]+100*Systematic[[#This Row],[State]]</f>
        <v>1121010102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1121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2D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1121010003</v>
      </c>
      <c r="H9796" s="134">
        <f>Systematic[[#This Row],[SampleVariableLabel]]+100*Systematic[[#This Row],[State]]</f>
        <v>1121010203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1121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2c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1121010004</v>
      </c>
      <c r="H9797" s="134">
        <f>Systematic[[#This Row],[SampleVariableLabel]]+100*Systematic[[#This Row],[State]]</f>
        <v>1121010304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1121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3P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1121010005</v>
      </c>
      <c r="H9798" s="134">
        <f>Systematic[[#This Row],[SampleVariableLabel]]+100*Systematic[[#This Row],[State]]</f>
        <v>1121010405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1121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4S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1121010006</v>
      </c>
      <c r="H9799" s="134">
        <f>Systematic[[#This Row],[SampleVariableLabel]]+100*Systematic[[#This Row],[State]]</f>
        <v>1121010506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1121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5U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1121010001</v>
      </c>
      <c r="H9800" s="134">
        <f>Systematic[[#This Row],[SampleVariableLabel]]+100*Systematic[[#This Row],[State]]</f>
        <v>1121010601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1121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6Rot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1121010002</v>
      </c>
      <c r="H9801" s="134">
        <f>Systematic[[#This Row],[SampleVariableLabel]]+100*Systematic[[#This Row],[State]]</f>
        <v>1121010702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1122</v>
      </c>
      <c r="B9802" s="1">
        <f>IF(C9802=0,IF(B9801=Protocol!$V$20,1,B9801+1),B9801)</f>
        <v>1</v>
      </c>
      <c r="C9802" s="1">
        <f>IF(C9801+1=Protocol!$V$21,0,C9801+1)</f>
        <v>0</v>
      </c>
      <c r="D9802" s="1">
        <f t="shared" si="323"/>
        <v>3</v>
      </c>
      <c r="E9802" s="1" t="str">
        <f>INDEX(Protocol[Mark],MATCH(C9802,Protocol[Step],0))</f>
        <v>1pfi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1122010003</v>
      </c>
      <c r="H9802" s="134">
        <f>Systematic[[#This Row],[SampleVariableLabel]]+100*Systematic[[#This Row],[State]]</f>
        <v>1122010003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1122</v>
      </c>
      <c r="B9803" s="1">
        <f>IF(C9803=0,IF(B9802=Protocol!$V$20,1,B9802+1),B9802)</f>
        <v>1</v>
      </c>
      <c r="C9803" s="1">
        <f>IF(C9802+1=Protocol!$V$21,0,C9802+1)</f>
        <v>1</v>
      </c>
      <c r="D9803" s="1">
        <f t="shared" si="323"/>
        <v>4</v>
      </c>
      <c r="E9803" s="1" t="str">
        <f>INDEX(Protocol[Mark],MATCH(C9803,Protocol[Step],0))</f>
        <v>1OctM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1122010004</v>
      </c>
      <c r="H9803" s="134">
        <f>Systematic[[#This Row],[SampleVariableLabel]]+100*Systematic[[#This Row],[State]]</f>
        <v>1122010104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1122</v>
      </c>
      <c r="B9804" s="1">
        <f>IF(C9804=0,IF(B9803=Protocol!$V$20,1,B9803+1),B9803)</f>
        <v>1</v>
      </c>
      <c r="C9804" s="1">
        <f>IF(C9803+1=Protocol!$V$21,0,C9803+1)</f>
        <v>2</v>
      </c>
      <c r="D9804" s="1">
        <f t="shared" si="323"/>
        <v>5</v>
      </c>
      <c r="E9804" s="1" t="str">
        <f>INDEX(Protocol[Mark],MATCH(C9804,Protocol[Step],0))</f>
        <v>2D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1122010005</v>
      </c>
      <c r="H9804" s="134">
        <f>Systematic[[#This Row],[SampleVariableLabel]]+100*Systematic[[#This Row],[State]]</f>
        <v>1122010205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1122</v>
      </c>
      <c r="B9805" s="1">
        <f>IF(C9805=0,IF(B9804=Protocol!$V$20,1,B9804+1),B9804)</f>
        <v>1</v>
      </c>
      <c r="C9805" s="1">
        <f>IF(C9804+1=Protocol!$V$21,0,C9804+1)</f>
        <v>3</v>
      </c>
      <c r="D9805" s="1">
        <f t="shared" si="323"/>
        <v>6</v>
      </c>
      <c r="E9805" s="1" t="str">
        <f>INDEX(Protocol[Mark],MATCH(C9805,Protocol[Step],0))</f>
        <v>2c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1122010006</v>
      </c>
      <c r="H9805" s="134">
        <f>Systematic[[#This Row],[SampleVariableLabel]]+100*Systematic[[#This Row],[State]]</f>
        <v>1122010306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1122</v>
      </c>
      <c r="B9806" s="1">
        <f>IF(C9806=0,IF(B9805=Protocol!$V$20,1,B9805+1),B9805)</f>
        <v>1</v>
      </c>
      <c r="C9806" s="1">
        <f>IF(C9805+1=Protocol!$V$21,0,C9805+1)</f>
        <v>4</v>
      </c>
      <c r="D9806" s="1">
        <f t="shared" si="323"/>
        <v>1</v>
      </c>
      <c r="E9806" s="1" t="str">
        <f>INDEX(Protocol[Mark],MATCH(C9806,Protocol[Step],0))</f>
        <v>3P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1122010001</v>
      </c>
      <c r="H9806" s="134">
        <f>Systematic[[#This Row],[SampleVariableLabel]]+100*Systematic[[#This Row],[State]]</f>
        <v>1122010401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1122</v>
      </c>
      <c r="B9807" s="1">
        <f>IF(C9807=0,IF(B9806=Protocol!$V$20,1,B9806+1),B9806)</f>
        <v>1</v>
      </c>
      <c r="C9807" s="1">
        <f>IF(C9806+1=Protocol!$V$21,0,C9806+1)</f>
        <v>5</v>
      </c>
      <c r="D9807" s="1">
        <f t="shared" si="323"/>
        <v>2</v>
      </c>
      <c r="E9807" s="1" t="str">
        <f>INDEX(Protocol[Mark],MATCH(C9807,Protocol[Step],0))</f>
        <v>4S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1122010002</v>
      </c>
      <c r="H9807" s="134">
        <f>Systematic[[#This Row],[SampleVariableLabel]]+100*Systematic[[#This Row],[State]]</f>
        <v>1122010502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1122</v>
      </c>
      <c r="B9808" s="1">
        <f>IF(C9808=0,IF(B9807=Protocol!$V$20,1,B9807+1),B9807)</f>
        <v>1</v>
      </c>
      <c r="C9808" s="1">
        <f>IF(C9807+1=Protocol!$V$21,0,C9807+1)</f>
        <v>6</v>
      </c>
      <c r="D9808" s="1">
        <f t="shared" si="323"/>
        <v>3</v>
      </c>
      <c r="E9808" s="1" t="str">
        <f>INDEX(Protocol[Mark],MATCH(C9808,Protocol[Step],0))</f>
        <v>5U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1122010003</v>
      </c>
      <c r="H9808" s="134">
        <f>Systematic[[#This Row],[SampleVariableLabel]]+100*Systematic[[#This Row],[State]]</f>
        <v>1122010603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1122</v>
      </c>
      <c r="B9809" s="1">
        <f>IF(C9809=0,IF(B9808=Protocol!$V$20,1,B9808+1),B9808)</f>
        <v>1</v>
      </c>
      <c r="C9809" s="1">
        <f>IF(C9808+1=Protocol!$V$21,0,C9808+1)</f>
        <v>7</v>
      </c>
      <c r="D9809" s="1">
        <f t="shared" si="323"/>
        <v>4</v>
      </c>
      <c r="E9809" s="1" t="str">
        <f>INDEX(Protocol[Mark],MATCH(C9809,Protocol[Step],0))</f>
        <v>6Rot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1122010004</v>
      </c>
      <c r="H9809" s="134">
        <f>Systematic[[#This Row],[SampleVariableLabel]]+100*Systematic[[#This Row],[State]]</f>
        <v>1122010704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1123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1pfi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1123010005</v>
      </c>
      <c r="H9810" s="134">
        <f>Systematic[[#This Row],[SampleVariableLabel]]+100*Systematic[[#This Row],[State]]</f>
        <v>1123010005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1123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1OctM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1123010006</v>
      </c>
      <c r="H9811" s="134">
        <f>Systematic[[#This Row],[SampleVariableLabel]]+100*Systematic[[#This Row],[State]]</f>
        <v>1123010106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1123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1123010001</v>
      </c>
      <c r="H9812" s="134">
        <f>Systematic[[#This Row],[SampleVariableLabel]]+100*Systematic[[#This Row],[State]]</f>
        <v>1123010201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1123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2c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1123010002</v>
      </c>
      <c r="H9813" s="134">
        <f>Systematic[[#This Row],[SampleVariableLabel]]+100*Systematic[[#This Row],[State]]</f>
        <v>1123010302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1123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3P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1123010003</v>
      </c>
      <c r="H9814" s="134">
        <f>Systematic[[#This Row],[SampleVariableLabel]]+100*Systematic[[#This Row],[State]]</f>
        <v>1123010403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1123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4S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1123010004</v>
      </c>
      <c r="H9815" s="134">
        <f>Systematic[[#This Row],[SampleVariableLabel]]+100*Systematic[[#This Row],[State]]</f>
        <v>1123010504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1123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5U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1123010005</v>
      </c>
      <c r="H9816" s="134">
        <f>Systematic[[#This Row],[SampleVariableLabel]]+100*Systematic[[#This Row],[State]]</f>
        <v>1123010605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1123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6Rot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1123010006</v>
      </c>
      <c r="H9817" s="134">
        <f>Systematic[[#This Row],[SampleVariableLabel]]+100*Systematic[[#This Row],[State]]</f>
        <v>1123010706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1124</v>
      </c>
      <c r="B9818" s="1">
        <f>IF(C9818=0,IF(B9817=Protocol!$V$20,1,B9817+1),B9817)</f>
        <v>1</v>
      </c>
      <c r="C9818" s="1">
        <f>IF(C9817+1=Protocol!$V$21,0,C9817+1)</f>
        <v>0</v>
      </c>
      <c r="D9818" s="1">
        <f t="shared" si="323"/>
        <v>1</v>
      </c>
      <c r="E9818" s="1" t="str">
        <f>INDEX(Protocol[Mark],MATCH(C9818,Protocol[Step],0))</f>
        <v>1pfi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1124010001</v>
      </c>
      <c r="H9818" s="134">
        <f>Systematic[[#This Row],[SampleVariableLabel]]+100*Systematic[[#This Row],[State]]</f>
        <v>1124010001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1124</v>
      </c>
      <c r="B9819" s="1">
        <f>IF(C9819=0,IF(B9818=Protocol!$V$20,1,B9818+1),B9818)</f>
        <v>1</v>
      </c>
      <c r="C9819" s="1">
        <f>IF(C9818+1=Protocol!$V$21,0,C9818+1)</f>
        <v>1</v>
      </c>
      <c r="D9819" s="1">
        <f t="shared" si="323"/>
        <v>2</v>
      </c>
      <c r="E9819" s="1" t="str">
        <f>INDEX(Protocol[Mark],MATCH(C9819,Protocol[Step],0))</f>
        <v>1OctM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1124010002</v>
      </c>
      <c r="H9819" s="134">
        <f>Systematic[[#This Row],[SampleVariableLabel]]+100*Systematic[[#This Row],[State]]</f>
        <v>1124010102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1124</v>
      </c>
      <c r="B9820" s="1">
        <f>IF(C9820=0,IF(B9819=Protocol!$V$20,1,B9819+1),B9819)</f>
        <v>1</v>
      </c>
      <c r="C9820" s="1">
        <f>IF(C9819+1=Protocol!$V$21,0,C9819+1)</f>
        <v>2</v>
      </c>
      <c r="D9820" s="1">
        <f t="shared" si="323"/>
        <v>3</v>
      </c>
      <c r="E9820" s="1" t="str">
        <f>INDEX(Protocol[Mark],MATCH(C9820,Protocol[Step],0))</f>
        <v>2D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1124010003</v>
      </c>
      <c r="H9820" s="134">
        <f>Systematic[[#This Row],[SampleVariableLabel]]+100*Systematic[[#This Row],[State]]</f>
        <v>1124010203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1124</v>
      </c>
      <c r="B9821" s="1">
        <f>IF(C9821=0,IF(B9820=Protocol!$V$20,1,B9820+1),B9820)</f>
        <v>1</v>
      </c>
      <c r="C9821" s="1">
        <f>IF(C9820+1=Protocol!$V$21,0,C9820+1)</f>
        <v>3</v>
      </c>
      <c r="D9821" s="1">
        <f t="shared" si="323"/>
        <v>4</v>
      </c>
      <c r="E9821" s="1" t="str">
        <f>INDEX(Protocol[Mark],MATCH(C9821,Protocol[Step],0))</f>
        <v>2c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1124010004</v>
      </c>
      <c r="H9821" s="134">
        <f>Systematic[[#This Row],[SampleVariableLabel]]+100*Systematic[[#This Row],[State]]</f>
        <v>1124010304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1124</v>
      </c>
      <c r="B9822" s="1">
        <f>IF(C9822=0,IF(B9821=Protocol!$V$20,1,B9821+1),B9821)</f>
        <v>1</v>
      </c>
      <c r="C9822" s="1">
        <f>IF(C9821+1=Protocol!$V$21,0,C9821+1)</f>
        <v>4</v>
      </c>
      <c r="D9822" s="1">
        <f t="shared" si="323"/>
        <v>5</v>
      </c>
      <c r="E9822" s="1" t="str">
        <f>INDEX(Protocol[Mark],MATCH(C9822,Protocol[Step],0))</f>
        <v>3P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1124010005</v>
      </c>
      <c r="H9822" s="134">
        <f>Systematic[[#This Row],[SampleVariableLabel]]+100*Systematic[[#This Row],[State]]</f>
        <v>1124010405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1124</v>
      </c>
      <c r="B9823" s="1">
        <f>IF(C9823=0,IF(B9822=Protocol!$V$20,1,B9822+1),B9822)</f>
        <v>1</v>
      </c>
      <c r="C9823" s="1">
        <f>IF(C9822+1=Protocol!$V$21,0,C9822+1)</f>
        <v>5</v>
      </c>
      <c r="D9823" s="1">
        <f t="shared" si="323"/>
        <v>6</v>
      </c>
      <c r="E9823" s="1" t="str">
        <f>INDEX(Protocol[Mark],MATCH(C9823,Protocol[Step],0))</f>
        <v>4S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1124010006</v>
      </c>
      <c r="H9823" s="134">
        <f>Systematic[[#This Row],[SampleVariableLabel]]+100*Systematic[[#This Row],[State]]</f>
        <v>1124010506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1124</v>
      </c>
      <c r="B9824" s="1">
        <f>IF(C9824=0,IF(B9823=Protocol!$V$20,1,B9823+1),B9823)</f>
        <v>1</v>
      </c>
      <c r="C9824" s="1">
        <f>IF(C9823+1=Protocol!$V$21,0,C9823+1)</f>
        <v>6</v>
      </c>
      <c r="D9824" s="1">
        <f t="shared" si="323"/>
        <v>1</v>
      </c>
      <c r="E9824" s="1" t="str">
        <f>INDEX(Protocol[Mark],MATCH(C9824,Protocol[Step],0))</f>
        <v>5U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1124010001</v>
      </c>
      <c r="H9824" s="134">
        <f>Systematic[[#This Row],[SampleVariableLabel]]+100*Systematic[[#This Row],[State]]</f>
        <v>1124010601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1124</v>
      </c>
      <c r="B9825" s="1">
        <f>IF(C9825=0,IF(B9824=Protocol!$V$20,1,B9824+1),B9824)</f>
        <v>1</v>
      </c>
      <c r="C9825" s="1">
        <f>IF(C9824+1=Protocol!$V$21,0,C9824+1)</f>
        <v>7</v>
      </c>
      <c r="D9825" s="1">
        <f t="shared" si="323"/>
        <v>2</v>
      </c>
      <c r="E9825" s="1" t="str">
        <f>INDEX(Protocol[Mark],MATCH(C9825,Protocol[Step],0))</f>
        <v>6Rot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1124010002</v>
      </c>
      <c r="H9825" s="134">
        <f>Systematic[[#This Row],[SampleVariableLabel]]+100*Systematic[[#This Row],[State]]</f>
        <v>1124010702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1125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1pfi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1125010003</v>
      </c>
      <c r="H9826" s="134">
        <f>Systematic[[#This Row],[SampleVariableLabel]]+100*Systematic[[#This Row],[State]]</f>
        <v>1125010003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1125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1OctM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1125010004</v>
      </c>
      <c r="H9827" s="134">
        <f>Systematic[[#This Row],[SampleVariableLabel]]+100*Systematic[[#This Row],[State]]</f>
        <v>1125010104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1125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2D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1125010005</v>
      </c>
      <c r="H9828" s="134">
        <f>Systematic[[#This Row],[SampleVariableLabel]]+100*Systematic[[#This Row],[State]]</f>
        <v>1125010205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1125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2c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1125010006</v>
      </c>
      <c r="H9829" s="134">
        <f>Systematic[[#This Row],[SampleVariableLabel]]+100*Systematic[[#This Row],[State]]</f>
        <v>1125010306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1125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3P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1125010001</v>
      </c>
      <c r="H9830" s="134">
        <f>Systematic[[#This Row],[SampleVariableLabel]]+100*Systematic[[#This Row],[State]]</f>
        <v>1125010401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1125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4S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1125010002</v>
      </c>
      <c r="H9831" s="134">
        <f>Systematic[[#This Row],[SampleVariableLabel]]+100*Systematic[[#This Row],[State]]</f>
        <v>1125010502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1125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5U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1125010003</v>
      </c>
      <c r="H9832" s="134">
        <f>Systematic[[#This Row],[SampleVariableLabel]]+100*Systematic[[#This Row],[State]]</f>
        <v>1125010603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1125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6Rot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1125010004</v>
      </c>
      <c r="H9833" s="134">
        <f>Systematic[[#This Row],[SampleVariableLabel]]+100*Systematic[[#This Row],[State]]</f>
        <v>1125010704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1126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1pfi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1126010005</v>
      </c>
      <c r="H9834" s="134">
        <f>Systematic[[#This Row],[SampleVariableLabel]]+100*Systematic[[#This Row],[State]]</f>
        <v>1126010005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1126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1OctM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1126010006</v>
      </c>
      <c r="H9835" s="134">
        <f>Systematic[[#This Row],[SampleVariableLabel]]+100*Systematic[[#This Row],[State]]</f>
        <v>1126010106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1126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2D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1126010001</v>
      </c>
      <c r="H9836" s="134">
        <f>Systematic[[#This Row],[SampleVariableLabel]]+100*Systematic[[#This Row],[State]]</f>
        <v>1126010201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1126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2c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1126010002</v>
      </c>
      <c r="H9837" s="134">
        <f>Systematic[[#This Row],[SampleVariableLabel]]+100*Systematic[[#This Row],[State]]</f>
        <v>1126010302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1126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3P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1126010003</v>
      </c>
      <c r="H9838" s="134">
        <f>Systematic[[#This Row],[SampleVariableLabel]]+100*Systematic[[#This Row],[State]]</f>
        <v>1126010403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1126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4S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1126010004</v>
      </c>
      <c r="H9839" s="134">
        <f>Systematic[[#This Row],[SampleVariableLabel]]+100*Systematic[[#This Row],[State]]</f>
        <v>1126010504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1126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5U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1126010005</v>
      </c>
      <c r="H9840" s="134">
        <f>Systematic[[#This Row],[SampleVariableLabel]]+100*Systematic[[#This Row],[State]]</f>
        <v>1126010605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1126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6Rot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1126010006</v>
      </c>
      <c r="H9841" s="134">
        <f>Systematic[[#This Row],[SampleVariableLabel]]+100*Systematic[[#This Row],[State]]</f>
        <v>1126010706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1127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1pfi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1127010001</v>
      </c>
      <c r="H9842" s="134">
        <f>Systematic[[#This Row],[SampleVariableLabel]]+100*Systematic[[#This Row],[State]]</f>
        <v>1127010001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1127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1OctM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1127010002</v>
      </c>
      <c r="H9843" s="134">
        <f>Systematic[[#This Row],[SampleVariableLabel]]+100*Systematic[[#This Row],[State]]</f>
        <v>1127010102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1127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2D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1127010003</v>
      </c>
      <c r="H9844" s="134">
        <f>Systematic[[#This Row],[SampleVariableLabel]]+100*Systematic[[#This Row],[State]]</f>
        <v>1127010203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1127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2c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1127010004</v>
      </c>
      <c r="H9845" s="134">
        <f>Systematic[[#This Row],[SampleVariableLabel]]+100*Systematic[[#This Row],[State]]</f>
        <v>1127010304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1127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3P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1127010005</v>
      </c>
      <c r="H9846" s="134">
        <f>Systematic[[#This Row],[SampleVariableLabel]]+100*Systematic[[#This Row],[State]]</f>
        <v>1127010405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1127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4S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1127010006</v>
      </c>
      <c r="H9847" s="134">
        <f>Systematic[[#This Row],[SampleVariableLabel]]+100*Systematic[[#This Row],[State]]</f>
        <v>1127010506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1127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5U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1127010001</v>
      </c>
      <c r="H9848" s="134">
        <f>Systematic[[#This Row],[SampleVariableLabel]]+100*Systematic[[#This Row],[State]]</f>
        <v>1127010601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1127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6Rot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1127010002</v>
      </c>
      <c r="H9849" s="134">
        <f>Systematic[[#This Row],[SampleVariableLabel]]+100*Systematic[[#This Row],[State]]</f>
        <v>1127010702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1128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1pfi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1128010003</v>
      </c>
      <c r="H9850" s="134">
        <f>Systematic[[#This Row],[SampleVariableLabel]]+100*Systematic[[#This Row],[State]]</f>
        <v>1128010003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1128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1OctM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1128010004</v>
      </c>
      <c r="H9851" s="134">
        <f>Systematic[[#This Row],[SampleVariableLabel]]+100*Systematic[[#This Row],[State]]</f>
        <v>1128010104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1128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2D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1128010005</v>
      </c>
      <c r="H9852" s="134">
        <f>Systematic[[#This Row],[SampleVariableLabel]]+100*Systematic[[#This Row],[State]]</f>
        <v>1128010205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1128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1128010006</v>
      </c>
      <c r="H9853" s="134">
        <f>Systematic[[#This Row],[SampleVariableLabel]]+100*Systematic[[#This Row],[State]]</f>
        <v>1128010306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1128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3P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1128010001</v>
      </c>
      <c r="H9854" s="134">
        <f>Systematic[[#This Row],[SampleVariableLabel]]+100*Systematic[[#This Row],[State]]</f>
        <v>1128010401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1128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4S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1128010002</v>
      </c>
      <c r="H9855" s="134">
        <f>Systematic[[#This Row],[SampleVariableLabel]]+100*Systematic[[#This Row],[State]]</f>
        <v>1128010502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1128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5U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1128010003</v>
      </c>
      <c r="H9856" s="134">
        <f>Systematic[[#This Row],[SampleVariableLabel]]+100*Systematic[[#This Row],[State]]</f>
        <v>1128010603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1128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6Rot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1128010004</v>
      </c>
      <c r="H9857" s="134">
        <f>Systematic[[#This Row],[SampleVariableLabel]]+100*Systematic[[#This Row],[State]]</f>
        <v>1128010704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1129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1pfi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1129010005</v>
      </c>
      <c r="H9858" s="134">
        <f>Systematic[[#This Row],[SampleVariableLabel]]+100*Systematic[[#This Row],[State]]</f>
        <v>1129010005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1129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1OctM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1129010006</v>
      </c>
      <c r="H9859" s="134">
        <f>Systematic[[#This Row],[SampleVariableLabel]]+100*Systematic[[#This Row],[State]]</f>
        <v>1129010106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1129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2D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1129010001</v>
      </c>
      <c r="H9860" s="134">
        <f>Systematic[[#This Row],[SampleVariableLabel]]+100*Systematic[[#This Row],[State]]</f>
        <v>1129010201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1129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2c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1129010002</v>
      </c>
      <c r="H9861" s="134">
        <f>Systematic[[#This Row],[SampleVariableLabel]]+100*Systematic[[#This Row],[State]]</f>
        <v>1129010302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1129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3P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1129010003</v>
      </c>
      <c r="H9862" s="134">
        <f>Systematic[[#This Row],[SampleVariableLabel]]+100*Systematic[[#This Row],[State]]</f>
        <v>1129010403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1129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4S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1129010004</v>
      </c>
      <c r="H9863" s="134">
        <f>Systematic[[#This Row],[SampleVariableLabel]]+100*Systematic[[#This Row],[State]]</f>
        <v>1129010504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1129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5U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1129010005</v>
      </c>
      <c r="H9864" s="134">
        <f>Systematic[[#This Row],[SampleVariableLabel]]+100*Systematic[[#This Row],[State]]</f>
        <v>1129010605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1129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6Rot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1129010006</v>
      </c>
      <c r="H9865" s="134">
        <f>Systematic[[#This Row],[SampleVariableLabel]]+100*Systematic[[#This Row],[State]]</f>
        <v>1129010706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1130</v>
      </c>
      <c r="B9866" s="1">
        <f>IF(C9866=0,IF(B9865=Protocol!$V$20,1,B9865+1),B9865)</f>
        <v>1</v>
      </c>
      <c r="C9866" s="1">
        <f>IF(C9865+1=Protocol!$V$21,0,C9865+1)</f>
        <v>0</v>
      </c>
      <c r="D9866" s="1">
        <f t="shared" si="325"/>
        <v>1</v>
      </c>
      <c r="E9866" s="1" t="str">
        <f>INDEX(Protocol[Mark],MATCH(C9866,Protocol[Step],0))</f>
        <v>1pfi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1130010001</v>
      </c>
      <c r="H9866" s="134">
        <f>Systematic[[#This Row],[SampleVariableLabel]]+100*Systematic[[#This Row],[State]]</f>
        <v>1130010001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1130</v>
      </c>
      <c r="B9867" s="1">
        <f>IF(C9867=0,IF(B9866=Protocol!$V$20,1,B9866+1),B9866)</f>
        <v>1</v>
      </c>
      <c r="C9867" s="1">
        <f>IF(C9866+1=Protocol!$V$21,0,C9866+1)</f>
        <v>1</v>
      </c>
      <c r="D9867" s="1">
        <f t="shared" si="325"/>
        <v>2</v>
      </c>
      <c r="E9867" s="1" t="str">
        <f>INDEX(Protocol[Mark],MATCH(C9867,Protocol[Step],0))</f>
        <v>1OctM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1130010002</v>
      </c>
      <c r="H9867" s="134">
        <f>Systematic[[#This Row],[SampleVariableLabel]]+100*Systematic[[#This Row],[State]]</f>
        <v>1130010102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1130</v>
      </c>
      <c r="B9868" s="1">
        <f>IF(C9868=0,IF(B9867=Protocol!$V$20,1,B9867+1),B9867)</f>
        <v>1</v>
      </c>
      <c r="C9868" s="1">
        <f>IF(C9867+1=Protocol!$V$21,0,C9867+1)</f>
        <v>2</v>
      </c>
      <c r="D9868" s="1">
        <f t="shared" si="325"/>
        <v>3</v>
      </c>
      <c r="E9868" s="1" t="str">
        <f>INDEX(Protocol[Mark],MATCH(C9868,Protocol[Step],0))</f>
        <v>2D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1130010003</v>
      </c>
      <c r="H9868" s="134">
        <f>Systematic[[#This Row],[SampleVariableLabel]]+100*Systematic[[#This Row],[State]]</f>
        <v>1130010203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1130</v>
      </c>
      <c r="B9869" s="1">
        <f>IF(C9869=0,IF(B9868=Protocol!$V$20,1,B9868+1),B9868)</f>
        <v>1</v>
      </c>
      <c r="C9869" s="1">
        <f>IF(C9868+1=Protocol!$V$21,0,C9868+1)</f>
        <v>3</v>
      </c>
      <c r="D9869" s="1">
        <f t="shared" si="325"/>
        <v>4</v>
      </c>
      <c r="E9869" s="1" t="str">
        <f>INDEX(Protocol[Mark],MATCH(C9869,Protocol[Step],0))</f>
        <v>2c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1130010004</v>
      </c>
      <c r="H9869" s="134">
        <f>Systematic[[#This Row],[SampleVariableLabel]]+100*Systematic[[#This Row],[State]]</f>
        <v>1130010304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1130</v>
      </c>
      <c r="B9870" s="1">
        <f>IF(C9870=0,IF(B9869=Protocol!$V$20,1,B9869+1),B9869)</f>
        <v>1</v>
      </c>
      <c r="C9870" s="1">
        <f>IF(C9869+1=Protocol!$V$21,0,C9869+1)</f>
        <v>4</v>
      </c>
      <c r="D9870" s="1">
        <f t="shared" si="325"/>
        <v>5</v>
      </c>
      <c r="E9870" s="1" t="str">
        <f>INDEX(Protocol[Mark],MATCH(C9870,Protocol[Step],0))</f>
        <v>3P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1130010005</v>
      </c>
      <c r="H9870" s="134">
        <f>Systematic[[#This Row],[SampleVariableLabel]]+100*Systematic[[#This Row],[State]]</f>
        <v>1130010405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1130</v>
      </c>
      <c r="B9871" s="1">
        <f>IF(C9871=0,IF(B9870=Protocol!$V$20,1,B9870+1),B9870)</f>
        <v>1</v>
      </c>
      <c r="C9871" s="1">
        <f>IF(C9870+1=Protocol!$V$21,0,C9870+1)</f>
        <v>5</v>
      </c>
      <c r="D9871" s="1">
        <f t="shared" si="325"/>
        <v>6</v>
      </c>
      <c r="E9871" s="1" t="str">
        <f>INDEX(Protocol[Mark],MATCH(C9871,Protocol[Step],0))</f>
        <v>4S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1130010006</v>
      </c>
      <c r="H9871" s="134">
        <f>Systematic[[#This Row],[SampleVariableLabel]]+100*Systematic[[#This Row],[State]]</f>
        <v>1130010506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1130</v>
      </c>
      <c r="B9872" s="1">
        <f>IF(C9872=0,IF(B9871=Protocol!$V$20,1,B9871+1),B9871)</f>
        <v>1</v>
      </c>
      <c r="C9872" s="1">
        <f>IF(C9871+1=Protocol!$V$21,0,C9871+1)</f>
        <v>6</v>
      </c>
      <c r="D9872" s="1">
        <f t="shared" si="325"/>
        <v>1</v>
      </c>
      <c r="E9872" s="1" t="str">
        <f>INDEX(Protocol[Mark],MATCH(C9872,Protocol[Step],0))</f>
        <v>5U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1130010001</v>
      </c>
      <c r="H9872" s="134">
        <f>Systematic[[#This Row],[SampleVariableLabel]]+100*Systematic[[#This Row],[State]]</f>
        <v>1130010601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1130</v>
      </c>
      <c r="B9873" s="1">
        <f>IF(C9873=0,IF(B9872=Protocol!$V$20,1,B9872+1),B9872)</f>
        <v>1</v>
      </c>
      <c r="C9873" s="1">
        <f>IF(C9872+1=Protocol!$V$21,0,C9872+1)</f>
        <v>7</v>
      </c>
      <c r="D9873" s="1">
        <f t="shared" si="325"/>
        <v>2</v>
      </c>
      <c r="E9873" s="1" t="str">
        <f>INDEX(Protocol[Mark],MATCH(C9873,Protocol[Step],0))</f>
        <v>6Rot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1130010002</v>
      </c>
      <c r="H9873" s="134">
        <f>Systematic[[#This Row],[SampleVariableLabel]]+100*Systematic[[#This Row],[State]]</f>
        <v>1130010702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1131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1pfi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1131010003</v>
      </c>
      <c r="H9874" s="134">
        <f>Systematic[[#This Row],[SampleVariableLabel]]+100*Systematic[[#This Row],[State]]</f>
        <v>1131010003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1131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1OctM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1131010004</v>
      </c>
      <c r="H9875" s="134">
        <f>Systematic[[#This Row],[SampleVariableLabel]]+100*Systematic[[#This Row],[State]]</f>
        <v>1131010104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1131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2D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1131010005</v>
      </c>
      <c r="H9876" s="134">
        <f>Systematic[[#This Row],[SampleVariableLabel]]+100*Systematic[[#This Row],[State]]</f>
        <v>1131010205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1131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2c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1131010006</v>
      </c>
      <c r="H9877" s="134">
        <f>Systematic[[#This Row],[SampleVariableLabel]]+100*Systematic[[#This Row],[State]]</f>
        <v>1131010306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1131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3P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1131010001</v>
      </c>
      <c r="H9878" s="134">
        <f>Systematic[[#This Row],[SampleVariableLabel]]+100*Systematic[[#This Row],[State]]</f>
        <v>1131010401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1131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4S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1131010002</v>
      </c>
      <c r="H9879" s="134">
        <f>Systematic[[#This Row],[SampleVariableLabel]]+100*Systematic[[#This Row],[State]]</f>
        <v>1131010502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1131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5U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1131010003</v>
      </c>
      <c r="H9880" s="134">
        <f>Systematic[[#This Row],[SampleVariableLabel]]+100*Systematic[[#This Row],[State]]</f>
        <v>1131010603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1131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6Rot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1131010004</v>
      </c>
      <c r="H9881" s="134">
        <f>Systematic[[#This Row],[SampleVariableLabel]]+100*Systematic[[#This Row],[State]]</f>
        <v>1131010704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1132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1pfi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1132010005</v>
      </c>
      <c r="H9882" s="134">
        <f>Systematic[[#This Row],[SampleVariableLabel]]+100*Systematic[[#This Row],[State]]</f>
        <v>1132010005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1132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1OctM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1132010006</v>
      </c>
      <c r="H9883" s="134">
        <f>Systematic[[#This Row],[SampleVariableLabel]]+100*Systematic[[#This Row],[State]]</f>
        <v>1132010106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1132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1132010001</v>
      </c>
      <c r="H9884" s="134">
        <f>Systematic[[#This Row],[SampleVariableLabel]]+100*Systematic[[#This Row],[State]]</f>
        <v>1132010201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1132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1132010002</v>
      </c>
      <c r="H9885" s="134">
        <f>Systematic[[#This Row],[SampleVariableLabel]]+100*Systematic[[#This Row],[State]]</f>
        <v>1132010302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1132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3P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1132010003</v>
      </c>
      <c r="H9886" s="134">
        <f>Systematic[[#This Row],[SampleVariableLabel]]+100*Systematic[[#This Row],[State]]</f>
        <v>1132010403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1132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1132010004</v>
      </c>
      <c r="H9887" s="134">
        <f>Systematic[[#This Row],[SampleVariableLabel]]+100*Systematic[[#This Row],[State]]</f>
        <v>1132010504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1132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5U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1132010005</v>
      </c>
      <c r="H9888" s="134">
        <f>Systematic[[#This Row],[SampleVariableLabel]]+100*Systematic[[#This Row],[State]]</f>
        <v>1132010605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1132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6Rot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1132010006</v>
      </c>
      <c r="H9889" s="134">
        <f>Systematic[[#This Row],[SampleVariableLabel]]+100*Systematic[[#This Row],[State]]</f>
        <v>1132010706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1133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1pfi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1133010001</v>
      </c>
      <c r="H9890" s="134">
        <f>Systematic[[#This Row],[SampleVariableLabel]]+100*Systematic[[#This Row],[State]]</f>
        <v>1133010001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1133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1OctM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1133010002</v>
      </c>
      <c r="H9891" s="134">
        <f>Systematic[[#This Row],[SampleVariableLabel]]+100*Systematic[[#This Row],[State]]</f>
        <v>1133010102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1133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2D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1133010003</v>
      </c>
      <c r="H9892" s="134">
        <f>Systematic[[#This Row],[SampleVariableLabel]]+100*Systematic[[#This Row],[State]]</f>
        <v>1133010203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1133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2c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1133010004</v>
      </c>
      <c r="H9893" s="134">
        <f>Systematic[[#This Row],[SampleVariableLabel]]+100*Systematic[[#This Row],[State]]</f>
        <v>1133010304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1133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3P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1133010005</v>
      </c>
      <c r="H9894" s="134">
        <f>Systematic[[#This Row],[SampleVariableLabel]]+100*Systematic[[#This Row],[State]]</f>
        <v>1133010405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1133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4S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1133010006</v>
      </c>
      <c r="H9895" s="134">
        <f>Systematic[[#This Row],[SampleVariableLabel]]+100*Systematic[[#This Row],[State]]</f>
        <v>1133010506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1133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5U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1133010001</v>
      </c>
      <c r="H9896" s="134">
        <f>Systematic[[#This Row],[SampleVariableLabel]]+100*Systematic[[#This Row],[State]]</f>
        <v>1133010601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1133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6Rot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1133010002</v>
      </c>
      <c r="H9897" s="134">
        <f>Systematic[[#This Row],[SampleVariableLabel]]+100*Systematic[[#This Row],[State]]</f>
        <v>1133010702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1134</v>
      </c>
      <c r="B9898" s="1">
        <f>IF(C9898=0,IF(B9897=Protocol!$V$20,1,B9897+1),B9897)</f>
        <v>1</v>
      </c>
      <c r="C9898" s="1">
        <f>IF(C9897+1=Protocol!$V$21,0,C9897+1)</f>
        <v>0</v>
      </c>
      <c r="D9898" s="1">
        <f t="shared" si="325"/>
        <v>3</v>
      </c>
      <c r="E9898" s="1" t="str">
        <f>INDEX(Protocol[Mark],MATCH(C9898,Protocol[Step],0))</f>
        <v>1pfi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1134010003</v>
      </c>
      <c r="H9898" s="134">
        <f>Systematic[[#This Row],[SampleVariableLabel]]+100*Systematic[[#This Row],[State]]</f>
        <v>1134010003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1134</v>
      </c>
      <c r="B9899" s="1">
        <f>IF(C9899=0,IF(B9898=Protocol!$V$20,1,B9898+1),B9898)</f>
        <v>1</v>
      </c>
      <c r="C9899" s="1">
        <f>IF(C9898+1=Protocol!$V$21,0,C9898+1)</f>
        <v>1</v>
      </c>
      <c r="D9899" s="1">
        <f t="shared" si="325"/>
        <v>4</v>
      </c>
      <c r="E9899" s="1" t="str">
        <f>INDEX(Protocol[Mark],MATCH(C9899,Protocol[Step],0))</f>
        <v>1OctM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1134010004</v>
      </c>
      <c r="H9899" s="134">
        <f>Systematic[[#This Row],[SampleVariableLabel]]+100*Systematic[[#This Row],[State]]</f>
        <v>1134010104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1134</v>
      </c>
      <c r="B9900" s="1">
        <f>IF(C9900=0,IF(B9899=Protocol!$V$20,1,B9899+1),B9899)</f>
        <v>1</v>
      </c>
      <c r="C9900" s="1">
        <f>IF(C9899+1=Protocol!$V$21,0,C9899+1)</f>
        <v>2</v>
      </c>
      <c r="D9900" s="1">
        <f t="shared" si="325"/>
        <v>5</v>
      </c>
      <c r="E9900" s="1" t="str">
        <f>INDEX(Protocol[Mark],MATCH(C9900,Protocol[Step],0))</f>
        <v>2D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1134010005</v>
      </c>
      <c r="H9900" s="134">
        <f>Systematic[[#This Row],[SampleVariableLabel]]+100*Systematic[[#This Row],[State]]</f>
        <v>1134010205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1134</v>
      </c>
      <c r="B9901" s="1">
        <f>IF(C9901=0,IF(B9900=Protocol!$V$20,1,B9900+1),B9900)</f>
        <v>1</v>
      </c>
      <c r="C9901" s="1">
        <f>IF(C9900+1=Protocol!$V$21,0,C9900+1)</f>
        <v>3</v>
      </c>
      <c r="D9901" s="1">
        <f t="shared" si="325"/>
        <v>6</v>
      </c>
      <c r="E9901" s="1" t="str">
        <f>INDEX(Protocol[Mark],MATCH(C9901,Protocol[Step],0))</f>
        <v>2c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1134010006</v>
      </c>
      <c r="H9901" s="134">
        <f>Systematic[[#This Row],[SampleVariableLabel]]+100*Systematic[[#This Row],[State]]</f>
        <v>1134010306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1134</v>
      </c>
      <c r="B9902" s="1">
        <f>IF(C9902=0,IF(B9901=Protocol!$V$20,1,B9901+1),B9901)</f>
        <v>1</v>
      </c>
      <c r="C9902" s="1">
        <f>IF(C9901+1=Protocol!$V$21,0,C9901+1)</f>
        <v>4</v>
      </c>
      <c r="D9902" s="1">
        <f t="shared" si="325"/>
        <v>1</v>
      </c>
      <c r="E9902" s="1" t="str">
        <f>INDEX(Protocol[Mark],MATCH(C9902,Protocol[Step],0))</f>
        <v>3P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1134010001</v>
      </c>
      <c r="H9902" s="134">
        <f>Systematic[[#This Row],[SampleVariableLabel]]+100*Systematic[[#This Row],[State]]</f>
        <v>1134010401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1134</v>
      </c>
      <c r="B9903" s="1">
        <f>IF(C9903=0,IF(B9902=Protocol!$V$20,1,B9902+1),B9902)</f>
        <v>1</v>
      </c>
      <c r="C9903" s="1">
        <f>IF(C9902+1=Protocol!$V$21,0,C9902+1)</f>
        <v>5</v>
      </c>
      <c r="D9903" s="1">
        <f t="shared" si="325"/>
        <v>2</v>
      </c>
      <c r="E9903" s="1" t="str">
        <f>INDEX(Protocol[Mark],MATCH(C9903,Protocol[Step],0))</f>
        <v>4S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1134010002</v>
      </c>
      <c r="H9903" s="134">
        <f>Systematic[[#This Row],[SampleVariableLabel]]+100*Systematic[[#This Row],[State]]</f>
        <v>1134010502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1134</v>
      </c>
      <c r="B9904" s="1">
        <f>IF(C9904=0,IF(B9903=Protocol!$V$20,1,B9903+1),B9903)</f>
        <v>1</v>
      </c>
      <c r="C9904" s="1">
        <f>IF(C9903+1=Protocol!$V$21,0,C9903+1)</f>
        <v>6</v>
      </c>
      <c r="D9904" s="1">
        <f t="shared" si="325"/>
        <v>3</v>
      </c>
      <c r="E9904" s="1" t="str">
        <f>INDEX(Protocol[Mark],MATCH(C9904,Protocol[Step],0))</f>
        <v>5U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1134010003</v>
      </c>
      <c r="H9904" s="134">
        <f>Systematic[[#This Row],[SampleVariableLabel]]+100*Systematic[[#This Row],[State]]</f>
        <v>1134010603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1134</v>
      </c>
      <c r="B9905" s="1">
        <f>IF(C9905=0,IF(B9904=Protocol!$V$20,1,B9904+1),B9904)</f>
        <v>1</v>
      </c>
      <c r="C9905" s="1">
        <f>IF(C9904+1=Protocol!$V$21,0,C9904+1)</f>
        <v>7</v>
      </c>
      <c r="D9905" s="1">
        <f t="shared" si="325"/>
        <v>4</v>
      </c>
      <c r="E9905" s="1" t="str">
        <f>INDEX(Protocol[Mark],MATCH(C9905,Protocol[Step],0))</f>
        <v>6Rot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1134010004</v>
      </c>
      <c r="H9905" s="134">
        <f>Systematic[[#This Row],[SampleVariableLabel]]+100*Systematic[[#This Row],[State]]</f>
        <v>1134010704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1135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1pfi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1135010005</v>
      </c>
      <c r="H9906" s="134">
        <f>Systematic[[#This Row],[SampleVariableLabel]]+100*Systematic[[#This Row],[State]]</f>
        <v>1135010005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1135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1OctM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1135010006</v>
      </c>
      <c r="H9907" s="134">
        <f>Systematic[[#This Row],[SampleVariableLabel]]+100*Systematic[[#This Row],[State]]</f>
        <v>1135010106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1135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2D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1135010001</v>
      </c>
      <c r="H9908" s="134">
        <f>Systematic[[#This Row],[SampleVariableLabel]]+100*Systematic[[#This Row],[State]]</f>
        <v>1135010201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1135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2c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1135010002</v>
      </c>
      <c r="H9909" s="134">
        <f>Systematic[[#This Row],[SampleVariableLabel]]+100*Systematic[[#This Row],[State]]</f>
        <v>1135010302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1135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3P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1135010003</v>
      </c>
      <c r="H9910" s="134">
        <f>Systematic[[#This Row],[SampleVariableLabel]]+100*Systematic[[#This Row],[State]]</f>
        <v>1135010403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1135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4S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1135010004</v>
      </c>
      <c r="H9911" s="134">
        <f>Systematic[[#This Row],[SampleVariableLabel]]+100*Systematic[[#This Row],[State]]</f>
        <v>1135010504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1135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5U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1135010005</v>
      </c>
      <c r="H9912" s="134">
        <f>Systematic[[#This Row],[SampleVariableLabel]]+100*Systematic[[#This Row],[State]]</f>
        <v>1135010605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1135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6Rot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1135010006</v>
      </c>
      <c r="H9913" s="134">
        <f>Systematic[[#This Row],[SampleVariableLabel]]+100*Systematic[[#This Row],[State]]</f>
        <v>1135010706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1136</v>
      </c>
      <c r="B9914" s="1">
        <f>IF(C9914=0,IF(B9913=Protocol!$V$20,1,B9913+1),B9913)</f>
        <v>1</v>
      </c>
      <c r="C9914" s="1">
        <f>IF(C9913+1=Protocol!$V$21,0,C9913+1)</f>
        <v>0</v>
      </c>
      <c r="D9914" s="1">
        <f t="shared" si="325"/>
        <v>1</v>
      </c>
      <c r="E9914" s="1" t="str">
        <f>INDEX(Protocol[Mark],MATCH(C9914,Protocol[Step],0))</f>
        <v>1pfi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1136010001</v>
      </c>
      <c r="H9914" s="134">
        <f>Systematic[[#This Row],[SampleVariableLabel]]+100*Systematic[[#This Row],[State]]</f>
        <v>1136010001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1136</v>
      </c>
      <c r="B9915" s="1">
        <f>IF(C9915=0,IF(B9914=Protocol!$V$20,1,B9914+1),B9914)</f>
        <v>1</v>
      </c>
      <c r="C9915" s="1">
        <f>IF(C9914+1=Protocol!$V$21,0,C9914+1)</f>
        <v>1</v>
      </c>
      <c r="D9915" s="1">
        <f t="shared" si="325"/>
        <v>2</v>
      </c>
      <c r="E9915" s="1" t="str">
        <f>INDEX(Protocol[Mark],MATCH(C9915,Protocol[Step],0))</f>
        <v>1OctM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1136010002</v>
      </c>
      <c r="H9915" s="134">
        <f>Systematic[[#This Row],[SampleVariableLabel]]+100*Systematic[[#This Row],[State]]</f>
        <v>1136010102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1136</v>
      </c>
      <c r="B9916" s="1">
        <f>IF(C9916=0,IF(B9915=Protocol!$V$20,1,B9915+1),B9915)</f>
        <v>1</v>
      </c>
      <c r="C9916" s="1">
        <f>IF(C9915+1=Protocol!$V$21,0,C9915+1)</f>
        <v>2</v>
      </c>
      <c r="D9916" s="1">
        <f t="shared" si="325"/>
        <v>3</v>
      </c>
      <c r="E9916" s="1" t="str">
        <f>INDEX(Protocol[Mark],MATCH(C9916,Protocol[Step],0))</f>
        <v>2D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1136010003</v>
      </c>
      <c r="H9916" s="134">
        <f>Systematic[[#This Row],[SampleVariableLabel]]+100*Systematic[[#This Row],[State]]</f>
        <v>1136010203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1136</v>
      </c>
      <c r="B9917" s="1">
        <f>IF(C9917=0,IF(B9916=Protocol!$V$20,1,B9916+1),B9916)</f>
        <v>1</v>
      </c>
      <c r="C9917" s="1">
        <f>IF(C9916+1=Protocol!$V$21,0,C9916+1)</f>
        <v>3</v>
      </c>
      <c r="D9917" s="1">
        <f t="shared" si="325"/>
        <v>4</v>
      </c>
      <c r="E9917" s="1" t="str">
        <f>INDEX(Protocol[Mark],MATCH(C9917,Protocol[Step],0))</f>
        <v>2c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1136010004</v>
      </c>
      <c r="H9917" s="134">
        <f>Systematic[[#This Row],[SampleVariableLabel]]+100*Systematic[[#This Row],[State]]</f>
        <v>1136010304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1136</v>
      </c>
      <c r="B9918" s="1">
        <f>IF(C9918=0,IF(B9917=Protocol!$V$20,1,B9917+1),B9917)</f>
        <v>1</v>
      </c>
      <c r="C9918" s="1">
        <f>IF(C9917+1=Protocol!$V$21,0,C9917+1)</f>
        <v>4</v>
      </c>
      <c r="D9918" s="1">
        <f t="shared" si="325"/>
        <v>5</v>
      </c>
      <c r="E9918" s="1" t="str">
        <f>INDEX(Protocol[Mark],MATCH(C9918,Protocol[Step],0))</f>
        <v>3P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1136010005</v>
      </c>
      <c r="H9918" s="134">
        <f>Systematic[[#This Row],[SampleVariableLabel]]+100*Systematic[[#This Row],[State]]</f>
        <v>1136010405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1136</v>
      </c>
      <c r="B9919" s="1">
        <f>IF(C9919=0,IF(B9918=Protocol!$V$20,1,B9918+1),B9918)</f>
        <v>1</v>
      </c>
      <c r="C9919" s="1">
        <f>IF(C9918+1=Protocol!$V$21,0,C9918+1)</f>
        <v>5</v>
      </c>
      <c r="D9919" s="1">
        <f t="shared" si="325"/>
        <v>6</v>
      </c>
      <c r="E9919" s="1" t="str">
        <f>INDEX(Protocol[Mark],MATCH(C9919,Protocol[Step],0))</f>
        <v>4S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1136010006</v>
      </c>
      <c r="H9919" s="134">
        <f>Systematic[[#This Row],[SampleVariableLabel]]+100*Systematic[[#This Row],[State]]</f>
        <v>1136010506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1136</v>
      </c>
      <c r="B9920" s="1">
        <f>IF(C9920=0,IF(B9919=Protocol!$V$20,1,B9919+1),B9919)</f>
        <v>1</v>
      </c>
      <c r="C9920" s="1">
        <f>IF(C9919+1=Protocol!$V$21,0,C9919+1)</f>
        <v>6</v>
      </c>
      <c r="D9920" s="1">
        <f t="shared" si="325"/>
        <v>1</v>
      </c>
      <c r="E9920" s="1" t="str">
        <f>INDEX(Protocol[Mark],MATCH(C9920,Protocol[Step],0))</f>
        <v>5U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1136010001</v>
      </c>
      <c r="H9920" s="134">
        <f>Systematic[[#This Row],[SampleVariableLabel]]+100*Systematic[[#This Row],[State]]</f>
        <v>1136010601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1136</v>
      </c>
      <c r="B9921" s="1">
        <f>IF(C9921=0,IF(B9920=Protocol!$V$20,1,B9920+1),B9920)</f>
        <v>1</v>
      </c>
      <c r="C9921" s="1">
        <f>IF(C9920+1=Protocol!$V$21,0,C9920+1)</f>
        <v>7</v>
      </c>
      <c r="D9921" s="1">
        <f t="shared" si="325"/>
        <v>2</v>
      </c>
      <c r="E9921" s="1" t="str">
        <f>INDEX(Protocol[Mark],MATCH(C9921,Protocol[Step],0))</f>
        <v>6Rot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1136010002</v>
      </c>
      <c r="H9921" s="134">
        <f>Systematic[[#This Row],[SampleVariableLabel]]+100*Systematic[[#This Row],[State]]</f>
        <v>1136010702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1137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1pfi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1137010003</v>
      </c>
      <c r="H9922" s="134">
        <f>Systematic[[#This Row],[SampleVariableLabel]]+100*Systematic[[#This Row],[State]]</f>
        <v>1137010003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1137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1OctM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1137010004</v>
      </c>
      <c r="H9923" s="134">
        <f>Systematic[[#This Row],[SampleVariableLabel]]+100*Systematic[[#This Row],[State]]</f>
        <v>1137010104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1137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2D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1137010005</v>
      </c>
      <c r="H9924" s="134">
        <f>Systematic[[#This Row],[SampleVariableLabel]]+100*Systematic[[#This Row],[State]]</f>
        <v>1137010205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1137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2c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1137010006</v>
      </c>
      <c r="H9925" s="134">
        <f>Systematic[[#This Row],[SampleVariableLabel]]+100*Systematic[[#This Row],[State]]</f>
        <v>1137010306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1137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3P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1137010001</v>
      </c>
      <c r="H9926" s="134">
        <f>Systematic[[#This Row],[SampleVariableLabel]]+100*Systematic[[#This Row],[State]]</f>
        <v>1137010401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1137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4S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1137010002</v>
      </c>
      <c r="H9927" s="134">
        <f>Systematic[[#This Row],[SampleVariableLabel]]+100*Systematic[[#This Row],[State]]</f>
        <v>1137010502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1137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5U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1137010003</v>
      </c>
      <c r="H9928" s="134">
        <f>Systematic[[#This Row],[SampleVariableLabel]]+100*Systematic[[#This Row],[State]]</f>
        <v>1137010603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1137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6Rot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1137010004</v>
      </c>
      <c r="H9929" s="134">
        <f>Systematic[[#This Row],[SampleVariableLabel]]+100*Systematic[[#This Row],[State]]</f>
        <v>1137010704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1138</v>
      </c>
      <c r="B9930" s="1">
        <f>IF(C9930=0,IF(B9929=Protocol!$V$20,1,B9929+1),B9929)</f>
        <v>1</v>
      </c>
      <c r="C9930" s="1">
        <f>IF(C9929+1=Protocol!$V$21,0,C9929+1)</f>
        <v>0</v>
      </c>
      <c r="D9930" s="1">
        <f t="shared" si="327"/>
        <v>5</v>
      </c>
      <c r="E9930" s="1" t="str">
        <f>INDEX(Protocol[Mark],MATCH(C9930,Protocol[Step],0))</f>
        <v>1pfi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1138010005</v>
      </c>
      <c r="H9930" s="134">
        <f>Systematic[[#This Row],[SampleVariableLabel]]+100*Systematic[[#This Row],[State]]</f>
        <v>1138010005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1138</v>
      </c>
      <c r="B9931" s="1">
        <f>IF(C9931=0,IF(B9930=Protocol!$V$20,1,B9930+1),B9930)</f>
        <v>1</v>
      </c>
      <c r="C9931" s="1">
        <f>IF(C9930+1=Protocol!$V$21,0,C9930+1)</f>
        <v>1</v>
      </c>
      <c r="D9931" s="1">
        <f t="shared" si="327"/>
        <v>6</v>
      </c>
      <c r="E9931" s="1" t="str">
        <f>INDEX(Protocol[Mark],MATCH(C9931,Protocol[Step],0))</f>
        <v>1OctM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1138010006</v>
      </c>
      <c r="H9931" s="134">
        <f>Systematic[[#This Row],[SampleVariableLabel]]+100*Systematic[[#This Row],[State]]</f>
        <v>1138010106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1138</v>
      </c>
      <c r="B9932" s="1">
        <f>IF(C9932=0,IF(B9931=Protocol!$V$20,1,B9931+1),B9931)</f>
        <v>1</v>
      </c>
      <c r="C9932" s="1">
        <f>IF(C9931+1=Protocol!$V$21,0,C9931+1)</f>
        <v>2</v>
      </c>
      <c r="D9932" s="1">
        <f t="shared" si="327"/>
        <v>1</v>
      </c>
      <c r="E9932" s="1" t="str">
        <f>INDEX(Protocol[Mark],MATCH(C9932,Protocol[Step],0))</f>
        <v>2D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1138010001</v>
      </c>
      <c r="H9932" s="134">
        <f>Systematic[[#This Row],[SampleVariableLabel]]+100*Systematic[[#This Row],[State]]</f>
        <v>1138010201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1138</v>
      </c>
      <c r="B9933" s="1">
        <f>IF(C9933=0,IF(B9932=Protocol!$V$20,1,B9932+1),B9932)</f>
        <v>1</v>
      </c>
      <c r="C9933" s="1">
        <f>IF(C9932+1=Protocol!$V$21,0,C9932+1)</f>
        <v>3</v>
      </c>
      <c r="D9933" s="1">
        <f t="shared" si="327"/>
        <v>2</v>
      </c>
      <c r="E9933" s="1" t="str">
        <f>INDEX(Protocol[Mark],MATCH(C9933,Protocol[Step],0))</f>
        <v>2c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1138010002</v>
      </c>
      <c r="H9933" s="134">
        <f>Systematic[[#This Row],[SampleVariableLabel]]+100*Systematic[[#This Row],[State]]</f>
        <v>1138010302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1138</v>
      </c>
      <c r="B9934" s="1">
        <f>IF(C9934=0,IF(B9933=Protocol!$V$20,1,B9933+1),B9933)</f>
        <v>1</v>
      </c>
      <c r="C9934" s="1">
        <f>IF(C9933+1=Protocol!$V$21,0,C9933+1)</f>
        <v>4</v>
      </c>
      <c r="D9934" s="1">
        <f t="shared" si="327"/>
        <v>3</v>
      </c>
      <c r="E9934" s="1" t="str">
        <f>INDEX(Protocol[Mark],MATCH(C9934,Protocol[Step],0))</f>
        <v>3P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1138010003</v>
      </c>
      <c r="H9934" s="134">
        <f>Systematic[[#This Row],[SampleVariableLabel]]+100*Systematic[[#This Row],[State]]</f>
        <v>1138010403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1138</v>
      </c>
      <c r="B9935" s="1">
        <f>IF(C9935=0,IF(B9934=Protocol!$V$20,1,B9934+1),B9934)</f>
        <v>1</v>
      </c>
      <c r="C9935" s="1">
        <f>IF(C9934+1=Protocol!$V$21,0,C9934+1)</f>
        <v>5</v>
      </c>
      <c r="D9935" s="1">
        <f t="shared" si="327"/>
        <v>4</v>
      </c>
      <c r="E9935" s="1" t="str">
        <f>INDEX(Protocol[Mark],MATCH(C9935,Protocol[Step],0))</f>
        <v>4S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1138010004</v>
      </c>
      <c r="H9935" s="134">
        <f>Systematic[[#This Row],[SampleVariableLabel]]+100*Systematic[[#This Row],[State]]</f>
        <v>1138010504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1138</v>
      </c>
      <c r="B9936" s="1">
        <f>IF(C9936=0,IF(B9935=Protocol!$V$20,1,B9935+1),B9935)</f>
        <v>1</v>
      </c>
      <c r="C9936" s="1">
        <f>IF(C9935+1=Protocol!$V$21,0,C9935+1)</f>
        <v>6</v>
      </c>
      <c r="D9936" s="1">
        <f t="shared" si="327"/>
        <v>5</v>
      </c>
      <c r="E9936" s="1" t="str">
        <f>INDEX(Protocol[Mark],MATCH(C9936,Protocol[Step],0))</f>
        <v>5U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1138010005</v>
      </c>
      <c r="H9936" s="134">
        <f>Systematic[[#This Row],[SampleVariableLabel]]+100*Systematic[[#This Row],[State]]</f>
        <v>1138010605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1138</v>
      </c>
      <c r="B9937" s="1">
        <f>IF(C9937=0,IF(B9936=Protocol!$V$20,1,B9936+1),B9936)</f>
        <v>1</v>
      </c>
      <c r="C9937" s="1">
        <f>IF(C9936+1=Protocol!$V$21,0,C9936+1)</f>
        <v>7</v>
      </c>
      <c r="D9937" s="1">
        <f t="shared" si="327"/>
        <v>6</v>
      </c>
      <c r="E9937" s="1" t="str">
        <f>INDEX(Protocol[Mark],MATCH(C9937,Protocol[Step],0))</f>
        <v>6Rot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1138010006</v>
      </c>
      <c r="H9937" s="134">
        <f>Systematic[[#This Row],[SampleVariableLabel]]+100*Systematic[[#This Row],[State]]</f>
        <v>1138010706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1139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1pfi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1139010001</v>
      </c>
      <c r="H9938" s="134">
        <f>Systematic[[#This Row],[SampleVariableLabel]]+100*Systematic[[#This Row],[State]]</f>
        <v>1139010001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1139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1OctM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1139010002</v>
      </c>
      <c r="H9939" s="134">
        <f>Systematic[[#This Row],[SampleVariableLabel]]+100*Systematic[[#This Row],[State]]</f>
        <v>1139010102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1139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2D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1139010003</v>
      </c>
      <c r="H9940" s="134">
        <f>Systematic[[#This Row],[SampleVariableLabel]]+100*Systematic[[#This Row],[State]]</f>
        <v>1139010203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1139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2c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1139010004</v>
      </c>
      <c r="H9941" s="134">
        <f>Systematic[[#This Row],[SampleVariableLabel]]+100*Systematic[[#This Row],[State]]</f>
        <v>1139010304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1139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3P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1139010005</v>
      </c>
      <c r="H9942" s="134">
        <f>Systematic[[#This Row],[SampleVariableLabel]]+100*Systematic[[#This Row],[State]]</f>
        <v>1139010405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1139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4S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1139010006</v>
      </c>
      <c r="H9943" s="134">
        <f>Systematic[[#This Row],[SampleVariableLabel]]+100*Systematic[[#This Row],[State]]</f>
        <v>1139010506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1139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5U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1139010001</v>
      </c>
      <c r="H9944" s="134">
        <f>Systematic[[#This Row],[SampleVariableLabel]]+100*Systematic[[#This Row],[State]]</f>
        <v>1139010601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1139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6Rot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1139010002</v>
      </c>
      <c r="H9945" s="134">
        <f>Systematic[[#This Row],[SampleVariableLabel]]+100*Systematic[[#This Row],[State]]</f>
        <v>1139010702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1140</v>
      </c>
      <c r="B9946" s="1">
        <f>IF(C9946=0,IF(B9945=Protocol!$V$20,1,B9945+1),B9945)</f>
        <v>1</v>
      </c>
      <c r="C9946" s="1">
        <f>IF(C9945+1=Protocol!$V$21,0,C9945+1)</f>
        <v>0</v>
      </c>
      <c r="D9946" s="1">
        <f t="shared" si="327"/>
        <v>3</v>
      </c>
      <c r="E9946" s="1" t="str">
        <f>INDEX(Protocol[Mark],MATCH(C9946,Protocol[Step],0))</f>
        <v>1pfi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1140010003</v>
      </c>
      <c r="H9946" s="134">
        <f>Systematic[[#This Row],[SampleVariableLabel]]+100*Systematic[[#This Row],[State]]</f>
        <v>1140010003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1140</v>
      </c>
      <c r="B9947" s="1">
        <f>IF(C9947=0,IF(B9946=Protocol!$V$20,1,B9946+1),B9946)</f>
        <v>1</v>
      </c>
      <c r="C9947" s="1">
        <f>IF(C9946+1=Protocol!$V$21,0,C9946+1)</f>
        <v>1</v>
      </c>
      <c r="D9947" s="1">
        <f t="shared" si="327"/>
        <v>4</v>
      </c>
      <c r="E9947" s="1" t="str">
        <f>INDEX(Protocol[Mark],MATCH(C9947,Protocol[Step],0))</f>
        <v>1OctM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1140010004</v>
      </c>
      <c r="H9947" s="134">
        <f>Systematic[[#This Row],[SampleVariableLabel]]+100*Systematic[[#This Row],[State]]</f>
        <v>1140010104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1140</v>
      </c>
      <c r="B9948" s="1">
        <f>IF(C9948=0,IF(B9947=Protocol!$V$20,1,B9947+1),B9947)</f>
        <v>1</v>
      </c>
      <c r="C9948" s="1">
        <f>IF(C9947+1=Protocol!$V$21,0,C9947+1)</f>
        <v>2</v>
      </c>
      <c r="D9948" s="1">
        <f t="shared" si="327"/>
        <v>5</v>
      </c>
      <c r="E9948" s="1" t="str">
        <f>INDEX(Protocol[Mark],MATCH(C9948,Protocol[Step],0))</f>
        <v>2D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1140010005</v>
      </c>
      <c r="H9948" s="134">
        <f>Systematic[[#This Row],[SampleVariableLabel]]+100*Systematic[[#This Row],[State]]</f>
        <v>1140010205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1140</v>
      </c>
      <c r="B9949" s="1">
        <f>IF(C9949=0,IF(B9948=Protocol!$V$20,1,B9948+1),B9948)</f>
        <v>1</v>
      </c>
      <c r="C9949" s="1">
        <f>IF(C9948+1=Protocol!$V$21,0,C9948+1)</f>
        <v>3</v>
      </c>
      <c r="D9949" s="1">
        <f t="shared" si="327"/>
        <v>6</v>
      </c>
      <c r="E9949" s="1" t="str">
        <f>INDEX(Protocol[Mark],MATCH(C9949,Protocol[Step],0))</f>
        <v>2c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1140010006</v>
      </c>
      <c r="H9949" s="134">
        <f>Systematic[[#This Row],[SampleVariableLabel]]+100*Systematic[[#This Row],[State]]</f>
        <v>1140010306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1140</v>
      </c>
      <c r="B9950" s="1">
        <f>IF(C9950=0,IF(B9949=Protocol!$V$20,1,B9949+1),B9949)</f>
        <v>1</v>
      </c>
      <c r="C9950" s="1">
        <f>IF(C9949+1=Protocol!$V$21,0,C9949+1)</f>
        <v>4</v>
      </c>
      <c r="D9950" s="1">
        <f t="shared" si="327"/>
        <v>1</v>
      </c>
      <c r="E9950" s="1" t="str">
        <f>INDEX(Protocol[Mark],MATCH(C9950,Protocol[Step],0))</f>
        <v>3P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1140010001</v>
      </c>
      <c r="H9950" s="134">
        <f>Systematic[[#This Row],[SampleVariableLabel]]+100*Systematic[[#This Row],[State]]</f>
        <v>1140010401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1140</v>
      </c>
      <c r="B9951" s="1">
        <f>IF(C9951=0,IF(B9950=Protocol!$V$20,1,B9950+1),B9950)</f>
        <v>1</v>
      </c>
      <c r="C9951" s="1">
        <f>IF(C9950+1=Protocol!$V$21,0,C9950+1)</f>
        <v>5</v>
      </c>
      <c r="D9951" s="1">
        <f t="shared" si="327"/>
        <v>2</v>
      </c>
      <c r="E9951" s="1" t="str">
        <f>INDEX(Protocol[Mark],MATCH(C9951,Protocol[Step],0))</f>
        <v>4S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1140010002</v>
      </c>
      <c r="H9951" s="134">
        <f>Systematic[[#This Row],[SampleVariableLabel]]+100*Systematic[[#This Row],[State]]</f>
        <v>1140010502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1140</v>
      </c>
      <c r="B9952" s="1">
        <f>IF(C9952=0,IF(B9951=Protocol!$V$20,1,B9951+1),B9951)</f>
        <v>1</v>
      </c>
      <c r="C9952" s="1">
        <f>IF(C9951+1=Protocol!$V$21,0,C9951+1)</f>
        <v>6</v>
      </c>
      <c r="D9952" s="1">
        <f t="shared" si="327"/>
        <v>3</v>
      </c>
      <c r="E9952" s="1" t="str">
        <f>INDEX(Protocol[Mark],MATCH(C9952,Protocol[Step],0))</f>
        <v>5U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1140010003</v>
      </c>
      <c r="H9952" s="134">
        <f>Systematic[[#This Row],[SampleVariableLabel]]+100*Systematic[[#This Row],[State]]</f>
        <v>1140010603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1140</v>
      </c>
      <c r="B9953" s="1">
        <f>IF(C9953=0,IF(B9952=Protocol!$V$20,1,B9952+1),B9952)</f>
        <v>1</v>
      </c>
      <c r="C9953" s="1">
        <f>IF(C9952+1=Protocol!$V$21,0,C9952+1)</f>
        <v>7</v>
      </c>
      <c r="D9953" s="1">
        <f t="shared" si="327"/>
        <v>4</v>
      </c>
      <c r="E9953" s="1" t="str">
        <f>INDEX(Protocol[Mark],MATCH(C9953,Protocol[Step],0))</f>
        <v>6Rot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1140010004</v>
      </c>
      <c r="H9953" s="134">
        <f>Systematic[[#This Row],[SampleVariableLabel]]+100*Systematic[[#This Row],[State]]</f>
        <v>1140010704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1141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1pfi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1141010005</v>
      </c>
      <c r="H9954" s="134">
        <f>Systematic[[#This Row],[SampleVariableLabel]]+100*Systematic[[#This Row],[State]]</f>
        <v>1141010005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1141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1OctM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1141010006</v>
      </c>
      <c r="H9955" s="134">
        <f>Systematic[[#This Row],[SampleVariableLabel]]+100*Systematic[[#This Row],[State]]</f>
        <v>1141010106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1141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1141010001</v>
      </c>
      <c r="H9956" s="134">
        <f>Systematic[[#This Row],[SampleVariableLabel]]+100*Systematic[[#This Row],[State]]</f>
        <v>1141010201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1141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2c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1141010002</v>
      </c>
      <c r="H9957" s="134">
        <f>Systematic[[#This Row],[SampleVariableLabel]]+100*Systematic[[#This Row],[State]]</f>
        <v>1141010302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1141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1141010003</v>
      </c>
      <c r="H9958" s="134">
        <f>Systematic[[#This Row],[SampleVariableLabel]]+100*Systematic[[#This Row],[State]]</f>
        <v>1141010403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1141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4S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1141010004</v>
      </c>
      <c r="H9959" s="134">
        <f>Systematic[[#This Row],[SampleVariableLabel]]+100*Systematic[[#This Row],[State]]</f>
        <v>1141010504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1141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5U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1141010005</v>
      </c>
      <c r="H9960" s="134">
        <f>Systematic[[#This Row],[SampleVariableLabel]]+100*Systematic[[#This Row],[State]]</f>
        <v>1141010605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1141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6Rot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1141010006</v>
      </c>
      <c r="H9961" s="134">
        <f>Systematic[[#This Row],[SampleVariableLabel]]+100*Systematic[[#This Row],[State]]</f>
        <v>1141010706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1142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1pfi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1142010001</v>
      </c>
      <c r="H9962" s="134">
        <f>Systematic[[#This Row],[SampleVariableLabel]]+100*Systematic[[#This Row],[State]]</f>
        <v>1142010001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1142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1OctM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1142010002</v>
      </c>
      <c r="H9963" s="134">
        <f>Systematic[[#This Row],[SampleVariableLabel]]+100*Systematic[[#This Row],[State]]</f>
        <v>1142010102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1142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2D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1142010003</v>
      </c>
      <c r="H9964" s="134">
        <f>Systematic[[#This Row],[SampleVariableLabel]]+100*Systematic[[#This Row],[State]]</f>
        <v>1142010203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1142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2c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1142010004</v>
      </c>
      <c r="H9965" s="134">
        <f>Systematic[[#This Row],[SampleVariableLabel]]+100*Systematic[[#This Row],[State]]</f>
        <v>1142010304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1142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3P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1142010005</v>
      </c>
      <c r="H9966" s="134">
        <f>Systematic[[#This Row],[SampleVariableLabel]]+100*Systematic[[#This Row],[State]]</f>
        <v>1142010405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1142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4S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1142010006</v>
      </c>
      <c r="H9967" s="134">
        <f>Systematic[[#This Row],[SampleVariableLabel]]+100*Systematic[[#This Row],[State]]</f>
        <v>1142010506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1142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5U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1142010001</v>
      </c>
      <c r="H9968" s="134">
        <f>Systematic[[#This Row],[SampleVariableLabel]]+100*Systematic[[#This Row],[State]]</f>
        <v>1142010601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1142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6Rot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1142010002</v>
      </c>
      <c r="H9969" s="134">
        <f>Systematic[[#This Row],[SampleVariableLabel]]+100*Systematic[[#This Row],[State]]</f>
        <v>1142010702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1143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1pfi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1143010003</v>
      </c>
      <c r="H9970" s="134">
        <f>Systematic[[#This Row],[SampleVariableLabel]]+100*Systematic[[#This Row],[State]]</f>
        <v>1143010003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1143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1OctM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1143010004</v>
      </c>
      <c r="H9971" s="134">
        <f>Systematic[[#This Row],[SampleVariableLabel]]+100*Systematic[[#This Row],[State]]</f>
        <v>1143010104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1143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2D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1143010005</v>
      </c>
      <c r="H9972" s="134">
        <f>Systematic[[#This Row],[SampleVariableLabel]]+100*Systematic[[#This Row],[State]]</f>
        <v>1143010205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1143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2c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1143010006</v>
      </c>
      <c r="H9973" s="134">
        <f>Systematic[[#This Row],[SampleVariableLabel]]+100*Systematic[[#This Row],[State]]</f>
        <v>1143010306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1143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3P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1143010001</v>
      </c>
      <c r="H9974" s="134">
        <f>Systematic[[#This Row],[SampleVariableLabel]]+100*Systematic[[#This Row],[State]]</f>
        <v>1143010401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1143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4S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1143010002</v>
      </c>
      <c r="H9975" s="134">
        <f>Systematic[[#This Row],[SampleVariableLabel]]+100*Systematic[[#This Row],[State]]</f>
        <v>1143010502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1143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5U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1143010003</v>
      </c>
      <c r="H9976" s="134">
        <f>Systematic[[#This Row],[SampleVariableLabel]]+100*Systematic[[#This Row],[State]]</f>
        <v>1143010603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1143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6Rot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1143010004</v>
      </c>
      <c r="H9977" s="134">
        <f>Systematic[[#This Row],[SampleVariableLabel]]+100*Systematic[[#This Row],[State]]</f>
        <v>1143010704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1144</v>
      </c>
      <c r="B9978" s="1">
        <f>IF(C9978=0,IF(B9977=Protocol!$V$20,1,B9977+1),B9977)</f>
        <v>1</v>
      </c>
      <c r="C9978" s="1">
        <f>IF(C9977+1=Protocol!$V$21,0,C9977+1)</f>
        <v>0</v>
      </c>
      <c r="D9978" s="1">
        <f t="shared" si="327"/>
        <v>5</v>
      </c>
      <c r="E9978" s="1" t="str">
        <f>INDEX(Protocol[Mark],MATCH(C9978,Protocol[Step],0))</f>
        <v>1pfi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1144010005</v>
      </c>
      <c r="H9978" s="134">
        <f>Systematic[[#This Row],[SampleVariableLabel]]+100*Systematic[[#This Row],[State]]</f>
        <v>1144010005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1144</v>
      </c>
      <c r="B9979" s="1">
        <f>IF(C9979=0,IF(B9978=Protocol!$V$20,1,B9978+1),B9978)</f>
        <v>1</v>
      </c>
      <c r="C9979" s="1">
        <f>IF(C9978+1=Protocol!$V$21,0,C9978+1)</f>
        <v>1</v>
      </c>
      <c r="D9979" s="1">
        <f t="shared" si="327"/>
        <v>6</v>
      </c>
      <c r="E9979" s="1" t="str">
        <f>INDEX(Protocol[Mark],MATCH(C9979,Protocol[Step],0))</f>
        <v>1OctM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1144010006</v>
      </c>
      <c r="H9979" s="134">
        <f>Systematic[[#This Row],[SampleVariableLabel]]+100*Systematic[[#This Row],[State]]</f>
        <v>1144010106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1144</v>
      </c>
      <c r="B9980" s="1">
        <f>IF(C9980=0,IF(B9979=Protocol!$V$20,1,B9979+1),B9979)</f>
        <v>1</v>
      </c>
      <c r="C9980" s="1">
        <f>IF(C9979+1=Protocol!$V$21,0,C9979+1)</f>
        <v>2</v>
      </c>
      <c r="D9980" s="1">
        <f t="shared" si="327"/>
        <v>1</v>
      </c>
      <c r="E9980" s="1" t="str">
        <f>INDEX(Protocol[Mark],MATCH(C9980,Protocol[Step],0))</f>
        <v>2D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1144010001</v>
      </c>
      <c r="H9980" s="134">
        <f>Systematic[[#This Row],[SampleVariableLabel]]+100*Systematic[[#This Row],[State]]</f>
        <v>1144010201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1144</v>
      </c>
      <c r="B9981" s="1">
        <f>IF(C9981=0,IF(B9980=Protocol!$V$20,1,B9980+1),B9980)</f>
        <v>1</v>
      </c>
      <c r="C9981" s="1">
        <f>IF(C9980+1=Protocol!$V$21,0,C9980+1)</f>
        <v>3</v>
      </c>
      <c r="D9981" s="1">
        <f t="shared" si="327"/>
        <v>2</v>
      </c>
      <c r="E9981" s="1" t="str">
        <f>INDEX(Protocol[Mark],MATCH(C9981,Protocol[Step],0))</f>
        <v>2c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1144010002</v>
      </c>
      <c r="H9981" s="134">
        <f>Systematic[[#This Row],[SampleVariableLabel]]+100*Systematic[[#This Row],[State]]</f>
        <v>1144010302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1144</v>
      </c>
      <c r="B9982" s="1">
        <f>IF(C9982=0,IF(B9981=Protocol!$V$20,1,B9981+1),B9981)</f>
        <v>1</v>
      </c>
      <c r="C9982" s="1">
        <f>IF(C9981+1=Protocol!$V$21,0,C9981+1)</f>
        <v>4</v>
      </c>
      <c r="D9982" s="1">
        <f t="shared" si="327"/>
        <v>3</v>
      </c>
      <c r="E9982" s="1" t="str">
        <f>INDEX(Protocol[Mark],MATCH(C9982,Protocol[Step],0))</f>
        <v>3P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1144010003</v>
      </c>
      <c r="H9982" s="134">
        <f>Systematic[[#This Row],[SampleVariableLabel]]+100*Systematic[[#This Row],[State]]</f>
        <v>1144010403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1144</v>
      </c>
      <c r="B9983" s="1">
        <f>IF(C9983=0,IF(B9982=Protocol!$V$20,1,B9982+1),B9982)</f>
        <v>1</v>
      </c>
      <c r="C9983" s="1">
        <f>IF(C9982+1=Protocol!$V$21,0,C9982+1)</f>
        <v>5</v>
      </c>
      <c r="D9983" s="1">
        <f t="shared" si="327"/>
        <v>4</v>
      </c>
      <c r="E9983" s="1" t="str">
        <f>INDEX(Protocol[Mark],MATCH(C9983,Protocol[Step],0))</f>
        <v>4S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1144010004</v>
      </c>
      <c r="H9983" s="134">
        <f>Systematic[[#This Row],[SampleVariableLabel]]+100*Systematic[[#This Row],[State]]</f>
        <v>1144010504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1144</v>
      </c>
      <c r="B9984" s="1">
        <f>IF(C9984=0,IF(B9983=Protocol!$V$20,1,B9983+1),B9983)</f>
        <v>1</v>
      </c>
      <c r="C9984" s="1">
        <f>IF(C9983+1=Protocol!$V$21,0,C9983+1)</f>
        <v>6</v>
      </c>
      <c r="D9984" s="1">
        <f t="shared" si="327"/>
        <v>5</v>
      </c>
      <c r="E9984" s="1" t="str">
        <f>INDEX(Protocol[Mark],MATCH(C9984,Protocol[Step],0))</f>
        <v>5U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1144010005</v>
      </c>
      <c r="H9984" s="134">
        <f>Systematic[[#This Row],[SampleVariableLabel]]+100*Systematic[[#This Row],[State]]</f>
        <v>1144010605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1144</v>
      </c>
      <c r="B9985" s="1">
        <f>IF(C9985=0,IF(B9984=Protocol!$V$20,1,B9984+1),B9984)</f>
        <v>1</v>
      </c>
      <c r="C9985" s="1">
        <f>IF(C9984+1=Protocol!$V$21,0,C9984+1)</f>
        <v>7</v>
      </c>
      <c r="D9985" s="1">
        <f t="shared" si="327"/>
        <v>6</v>
      </c>
      <c r="E9985" s="1" t="str">
        <f>INDEX(Protocol[Mark],MATCH(C9985,Protocol[Step],0))</f>
        <v>6Rot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1144010006</v>
      </c>
      <c r="H9985" s="134">
        <f>Systematic[[#This Row],[SampleVariableLabel]]+100*Systematic[[#This Row],[State]]</f>
        <v>1144010706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1145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1pfi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1145010001</v>
      </c>
      <c r="H9986" s="134">
        <f>Systematic[[#This Row],[SampleVariableLabel]]+100*Systematic[[#This Row],[State]]</f>
        <v>1145010001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1145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1OctM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1145010002</v>
      </c>
      <c r="H9987" s="134">
        <f>Systematic[[#This Row],[SampleVariableLabel]]+100*Systematic[[#This Row],[State]]</f>
        <v>1145010102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1145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1145010003</v>
      </c>
      <c r="H9988" s="134">
        <f>Systematic[[#This Row],[SampleVariableLabel]]+100*Systematic[[#This Row],[State]]</f>
        <v>1145010203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1145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1145010004</v>
      </c>
      <c r="H9989" s="134">
        <f>Systematic[[#This Row],[SampleVariableLabel]]+100*Systematic[[#This Row],[State]]</f>
        <v>1145010304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1145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3P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1145010005</v>
      </c>
      <c r="H9990" s="134">
        <f>Systematic[[#This Row],[SampleVariableLabel]]+100*Systematic[[#This Row],[State]]</f>
        <v>1145010405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1145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4S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1145010006</v>
      </c>
      <c r="H9991" s="134">
        <f>Systematic[[#This Row],[SampleVariableLabel]]+100*Systematic[[#This Row],[State]]</f>
        <v>1145010506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1145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5U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1145010001</v>
      </c>
      <c r="H9992" s="134">
        <f>Systematic[[#This Row],[SampleVariableLabel]]+100*Systematic[[#This Row],[State]]</f>
        <v>1145010601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1145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6Rot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1145010002</v>
      </c>
      <c r="H9993" s="134">
        <f>Systematic[[#This Row],[SampleVariableLabel]]+100*Systematic[[#This Row],[State]]</f>
        <v>1145010702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1146</v>
      </c>
      <c r="B9994" s="1">
        <f>IF(C9994=0,IF(B9993=Protocol!$V$20,1,B9993+1),B9993)</f>
        <v>1</v>
      </c>
      <c r="C9994" s="1">
        <f>IF(C9993+1=Protocol!$V$21,0,C9993+1)</f>
        <v>0</v>
      </c>
      <c r="D9994" s="1">
        <f t="shared" si="329"/>
        <v>3</v>
      </c>
      <c r="E9994" s="1" t="str">
        <f>INDEX(Protocol[Mark],MATCH(C9994,Protocol[Step],0))</f>
        <v>1pfi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1146010003</v>
      </c>
      <c r="H9994" s="134">
        <f>Systematic[[#This Row],[SampleVariableLabel]]+100*Systematic[[#This Row],[State]]</f>
        <v>1146010003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1146</v>
      </c>
      <c r="B9995" s="1">
        <f>IF(C9995=0,IF(B9994=Protocol!$V$20,1,B9994+1),B9994)</f>
        <v>1</v>
      </c>
      <c r="C9995" s="1">
        <f>IF(C9994+1=Protocol!$V$21,0,C9994+1)</f>
        <v>1</v>
      </c>
      <c r="D9995" s="1">
        <f t="shared" si="329"/>
        <v>4</v>
      </c>
      <c r="E9995" s="1" t="str">
        <f>INDEX(Protocol[Mark],MATCH(C9995,Protocol[Step],0))</f>
        <v>1OctM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1146010004</v>
      </c>
      <c r="H9995" s="134">
        <f>Systematic[[#This Row],[SampleVariableLabel]]+100*Systematic[[#This Row],[State]]</f>
        <v>1146010104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1146</v>
      </c>
      <c r="B9996" s="1">
        <f>IF(C9996=0,IF(B9995=Protocol!$V$20,1,B9995+1),B9995)</f>
        <v>1</v>
      </c>
      <c r="C9996" s="1">
        <f>IF(C9995+1=Protocol!$V$21,0,C9995+1)</f>
        <v>2</v>
      </c>
      <c r="D9996" s="1">
        <f t="shared" si="329"/>
        <v>5</v>
      </c>
      <c r="E9996" s="1" t="str">
        <f>INDEX(Protocol[Mark],MATCH(C9996,Protocol[Step],0))</f>
        <v>2D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1146010005</v>
      </c>
      <c r="H9996" s="134">
        <f>Systematic[[#This Row],[SampleVariableLabel]]+100*Systematic[[#This Row],[State]]</f>
        <v>1146010205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1146</v>
      </c>
      <c r="B9997" s="1">
        <f>IF(C9997=0,IF(B9996=Protocol!$V$20,1,B9996+1),B9996)</f>
        <v>1</v>
      </c>
      <c r="C9997" s="1">
        <f>IF(C9996+1=Protocol!$V$21,0,C9996+1)</f>
        <v>3</v>
      </c>
      <c r="D9997" s="1">
        <f t="shared" si="329"/>
        <v>6</v>
      </c>
      <c r="E9997" s="1" t="str">
        <f>INDEX(Protocol[Mark],MATCH(C9997,Protocol[Step],0))</f>
        <v>2c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1146010006</v>
      </c>
      <c r="H9997" s="134">
        <f>Systematic[[#This Row],[SampleVariableLabel]]+100*Systematic[[#This Row],[State]]</f>
        <v>1146010306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1146</v>
      </c>
      <c r="B9998" s="1">
        <f>IF(C9998=0,IF(B9997=Protocol!$V$20,1,B9997+1),B9997)</f>
        <v>1</v>
      </c>
      <c r="C9998" s="1">
        <f>IF(C9997+1=Protocol!$V$21,0,C9997+1)</f>
        <v>4</v>
      </c>
      <c r="D9998" s="1">
        <f t="shared" si="329"/>
        <v>1</v>
      </c>
      <c r="E9998" s="1" t="str">
        <f>INDEX(Protocol[Mark],MATCH(C9998,Protocol[Step],0))</f>
        <v>3P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1146010001</v>
      </c>
      <c r="H9998" s="134">
        <f>Systematic[[#This Row],[SampleVariableLabel]]+100*Systematic[[#This Row],[State]]</f>
        <v>1146010401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1146</v>
      </c>
      <c r="B9999" s="1">
        <f>IF(C9999=0,IF(B9998=Protocol!$V$20,1,B9998+1),B9998)</f>
        <v>1</v>
      </c>
      <c r="C9999" s="1">
        <f>IF(C9998+1=Protocol!$V$21,0,C9998+1)</f>
        <v>5</v>
      </c>
      <c r="D9999" s="1">
        <f t="shared" si="329"/>
        <v>2</v>
      </c>
      <c r="E9999" s="1" t="str">
        <f>INDEX(Protocol[Mark],MATCH(C9999,Protocol[Step],0))</f>
        <v>4S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1146010002</v>
      </c>
      <c r="H9999" s="134">
        <f>Systematic[[#This Row],[SampleVariableLabel]]+100*Systematic[[#This Row],[State]]</f>
        <v>1146010502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1146</v>
      </c>
      <c r="B10000" s="1">
        <f>IF(C10000=0,IF(B9999=Protocol!$V$20,1,B9999+1),B9999)</f>
        <v>1</v>
      </c>
      <c r="C10000" s="1">
        <f>IF(C9999+1=Protocol!$V$21,0,C9999+1)</f>
        <v>6</v>
      </c>
      <c r="D10000" s="1">
        <f t="shared" si="329"/>
        <v>3</v>
      </c>
      <c r="E10000" s="1" t="str">
        <f>INDEX(Protocol[Mark],MATCH(C10000,Protocol[Step],0))</f>
        <v>5U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1146010003</v>
      </c>
      <c r="H10000" s="134">
        <f>Systematic[[#This Row],[SampleVariableLabel]]+100*Systematic[[#This Row],[State]]</f>
        <v>1146010603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15</v>
      </c>
      <c r="C1" s="29" t="s">
        <v>110</v>
      </c>
      <c r="D1" s="133" t="s">
        <v>111</v>
      </c>
      <c r="E1" s="29" t="s">
        <v>100</v>
      </c>
      <c r="F1" s="29" t="s">
        <v>101</v>
      </c>
      <c r="G1" s="29" t="s">
        <v>102</v>
      </c>
      <c r="H1" s="29" t="s">
        <v>103</v>
      </c>
      <c r="I1" s="117" t="s">
        <v>106</v>
      </c>
      <c r="J1" s="31" t="s">
        <v>104</v>
      </c>
      <c r="K1" s="31" t="s">
        <v>105</v>
      </c>
      <c r="L1" s="31" t="s">
        <v>124</v>
      </c>
      <c r="M1" s="117" t="s">
        <v>109</v>
      </c>
      <c r="N1" s="31" t="s">
        <v>107</v>
      </c>
      <c r="O1" s="31" t="s">
        <v>108</v>
      </c>
      <c r="P1" s="31" t="s">
        <v>125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1OctM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3P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3P</v>
      </c>
      <c r="H5" s="1" t="str">
        <f>INDEX(FCF[MarkTo],MATCH(FCFdata[[#This Row],[FCFindex]],FCF[FCFindex]))</f>
        <v>4S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4S</v>
      </c>
      <c r="H6" s="1" t="str">
        <f>INDEX(FCF[MarkTo],MATCH(FCFdata[[#This Row],[FCFindex]],FCF[FCFindex]))</f>
        <v>5U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5U</v>
      </c>
      <c r="H7" s="1" t="str">
        <f>INDEX(FCF[MarkTo],MATCH(FCFdata[[#This Row],[FCFindex]],FCF[FCFindex]))</f>
        <v>6Rot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2</v>
      </c>
      <c r="B8" s="1">
        <f t="shared" si="1"/>
        <v>1</v>
      </c>
      <c r="C8" s="1">
        <f t="shared" si="2"/>
        <v>0</v>
      </c>
      <c r="D8" s="134">
        <f t="shared" si="0"/>
        <v>2010000</v>
      </c>
      <c r="E8" s="1">
        <f>INDEX(FCF[From],MATCH(FCFdata[[#This Row],[FCFindex]],FCF[FCFindex]))</f>
        <v>1</v>
      </c>
      <c r="F8" s="1">
        <f>INDEX(FCF[To],MATCH(FCFdata[[#This Row],[FCFindex]],FCF[FCFindex]))</f>
        <v>2</v>
      </c>
      <c r="G8" s="1" t="str">
        <f>INDEX(FCF[MarkFrom],MATCH(FCFdata[[#This Row],[FCFindex]],FCF[FCFindex]))</f>
        <v>1OctM</v>
      </c>
      <c r="H8" s="1" t="str">
        <f>INDEX(FCF[MarkTo],MATCH(FCFdata[[#This Row],[FCFindex]],FCF[FCFindex]))</f>
        <v>2D</v>
      </c>
      <c r="I8" s="118">
        <f>FCFdata[[#This Row],[SampleLabel]]+3</f>
        <v>2010003</v>
      </c>
      <c r="J8" s="119" t="str">
        <f>IF(FCFdata[[#This Row],[Sample]]&gt;nSamples,"",INDEX(MarkStats[],MATCH($I8,MarkStats[Label],0),FCFdata[[#This Row],[From]]+4))</f>
        <v/>
      </c>
      <c r="K8" s="119" t="str">
        <f>IF(FCFdata[[#This Row],[Sample]]&gt;nSamples,"",INDEX(MarkStats[],MATCH($I8,MarkStats[Label],0),FCFdata[[#This Row],[To]]+4))</f>
        <v/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2010005</v>
      </c>
      <c r="N8" s="119" t="str">
        <f>IF(FCFdata[[#This Row],[Sample]]&gt;nSamples,"",INDEX(MarkStats[],MATCH($M8,MarkStats[Label],0),FCFdata[[#This Row],[From]]+4))</f>
        <v/>
      </c>
      <c r="O8" s="119" t="str">
        <f>IF(FCFdata[[#This Row],[Sample]]&gt;nSamples,"",INDEX(MarkStats[],MATCH($M8,MarkStats[Label],0),FCFdata[[#This Row],[To]]+4))</f>
        <v/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1</v>
      </c>
      <c r="D9" s="134">
        <f t="shared" si="0"/>
        <v>2010000</v>
      </c>
      <c r="E9" s="1">
        <f>INDEX(FCF[From],MATCH(FCFdata[[#This Row],[FCFindex]],FCF[FCFindex]))</f>
        <v>2</v>
      </c>
      <c r="F9" s="1">
        <f>INDEX(FCF[To],MATCH(FCFdata[[#This Row],[FCFindex]],FCF[FCFindex]))</f>
        <v>3</v>
      </c>
      <c r="G9" s="1" t="str">
        <f>INDEX(FCF[MarkFrom],MATCH(FCFdata[[#This Row],[FCFindex]],FCF[FCFindex]))</f>
        <v>2D</v>
      </c>
      <c r="H9" s="1" t="str">
        <f>INDEX(FCF[MarkTo],MATCH(FCFdata[[#This Row],[FCFindex]],FCF[FCFindex]))</f>
        <v>2c</v>
      </c>
      <c r="I9" s="118">
        <f>FCFdata[[#This Row],[SampleLabel]]+3</f>
        <v>2010003</v>
      </c>
      <c r="J9" s="119" t="str">
        <f>IF(FCFdata[[#This Row],[Sample]]&gt;nSamples,"",INDEX(MarkStats[],MATCH($I9,MarkStats[Label],0),FCFdata[[#This Row],[From]]+4))</f>
        <v/>
      </c>
      <c r="K9" s="119" t="str">
        <f>IF(FCFdata[[#This Row],[Sample]]&gt;nSamples,"",INDEX(MarkStats[],MATCH($I9,MarkStats[Label],0),FCFdata[[#This Row],[To]]+4))</f>
        <v/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2010005</v>
      </c>
      <c r="N9" s="119" t="str">
        <f>IF(FCFdata[[#This Row],[Sample]]&gt;nSamples,"",INDEX(MarkStats[],MATCH($M9,MarkStats[Label],0),FCFdata[[#This Row],[From]]+4))</f>
        <v/>
      </c>
      <c r="O9" s="119" t="str">
        <f>IF(FCFdata[[#This Row],[Sample]]&gt;nSamples,"",INDEX(MarkStats[],MATCH($M9,MarkStats[Label],0),FCFdata[[#This Row],[To]]+4))</f>
        <v/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2</v>
      </c>
      <c r="D10" s="134">
        <f t="shared" si="0"/>
        <v>2010000</v>
      </c>
      <c r="E10" s="1">
        <f>INDEX(FCF[From],MATCH(FCFdata[[#This Row],[FCFindex]],FCF[FCFindex]))</f>
        <v>3</v>
      </c>
      <c r="F10" s="1">
        <f>INDEX(FCF[To],MATCH(FCFdata[[#This Row],[FCFindex]],FCF[FCFindex]))</f>
        <v>4</v>
      </c>
      <c r="G10" s="1" t="str">
        <f>INDEX(FCF[MarkFrom],MATCH(FCFdata[[#This Row],[FCFindex]],FCF[FCFindex]))</f>
        <v>2c</v>
      </c>
      <c r="H10" s="1" t="str">
        <f>INDEX(FCF[MarkTo],MATCH(FCFdata[[#This Row],[FCFindex]],FCF[FCFindex]))</f>
        <v>3P</v>
      </c>
      <c r="I10" s="118">
        <f>FCFdata[[#This Row],[SampleLabel]]+3</f>
        <v>2010003</v>
      </c>
      <c r="J10" s="119" t="str">
        <f>IF(FCFdata[[#This Row],[Sample]]&gt;nSamples,"",INDEX(MarkStats[],MATCH($I10,MarkStats[Label],0),FCFdata[[#This Row],[From]]+4))</f>
        <v/>
      </c>
      <c r="K10" s="119" t="str">
        <f>IF(FCFdata[[#This Row],[Sample]]&gt;nSamples,"",INDEX(MarkStats[],MATCH($I10,MarkStats[Label],0),FCFdata[[#This Row],[To]]+4))</f>
        <v/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2010005</v>
      </c>
      <c r="N10" s="119" t="str">
        <f>IF(FCFdata[[#This Row],[Sample]]&gt;nSamples,"",INDEX(MarkStats[],MATCH($M10,MarkStats[Label],0),FCFdata[[#This Row],[From]]+4))</f>
        <v/>
      </c>
      <c r="O10" s="119" t="str">
        <f>IF(FCFdata[[#This Row],[Sample]]&gt;nSamples,"",INDEX(MarkStats[],MATCH($M10,MarkStats[Label],0),FCFdata[[#This Row],[To]]+4))</f>
        <v/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3</v>
      </c>
      <c r="D11" s="134">
        <f t="shared" si="0"/>
        <v>2010000</v>
      </c>
      <c r="E11" s="1">
        <f>INDEX(FCF[From],MATCH(FCFdata[[#This Row],[FCFindex]],FCF[FCFindex]))</f>
        <v>4</v>
      </c>
      <c r="F11" s="1">
        <f>INDEX(FCF[To],MATCH(FCFdata[[#This Row],[FCFindex]],FCF[FCFindex]))</f>
        <v>5</v>
      </c>
      <c r="G11" s="1" t="str">
        <f>INDEX(FCF[MarkFrom],MATCH(FCFdata[[#This Row],[FCFindex]],FCF[FCFindex]))</f>
        <v>3P</v>
      </c>
      <c r="H11" s="1" t="str">
        <f>INDEX(FCF[MarkTo],MATCH(FCFdata[[#This Row],[FCFindex]],FCF[FCFindex]))</f>
        <v>4S</v>
      </c>
      <c r="I11" s="118">
        <f>FCFdata[[#This Row],[SampleLabel]]+3</f>
        <v>2010003</v>
      </c>
      <c r="J11" s="119" t="str">
        <f>IF(FCFdata[[#This Row],[Sample]]&gt;nSamples,"",INDEX(MarkStats[],MATCH($I11,MarkStats[Label],0),FCFdata[[#This Row],[From]]+4))</f>
        <v/>
      </c>
      <c r="K11" s="119" t="str">
        <f>IF(FCFdata[[#This Row],[Sample]]&gt;nSamples,"",INDEX(MarkStats[],MATCH($I11,MarkStats[Label],0),FCFdata[[#This Row],[To]]+4))</f>
        <v/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str">
        <f>IF(FCFdata[[#This Row],[Sample]]&gt;nSamples,"",INDEX(MarkStats[],MATCH($M11,MarkStats[Label],0),FCFdata[[#This Row],[From]]+4))</f>
        <v/>
      </c>
      <c r="O11" s="119" t="str">
        <f>IF(FCFdata[[#This Row],[Sample]]&gt;nSamples,"",INDEX(MarkStats[],MATCH($M11,MarkStats[Label],0),FCFdata[[#This Row],[To]]+4))</f>
        <v/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4</v>
      </c>
      <c r="D12" s="134">
        <f t="shared" si="0"/>
        <v>2010000</v>
      </c>
      <c r="E12" s="1">
        <f>INDEX(FCF[From],MATCH(FCFdata[[#This Row],[FCFindex]],FCF[FCFindex]))</f>
        <v>5</v>
      </c>
      <c r="F12" s="1">
        <f>INDEX(FCF[To],MATCH(FCFdata[[#This Row],[FCFindex]],FCF[FCFindex]))</f>
        <v>6</v>
      </c>
      <c r="G12" s="1" t="str">
        <f>INDEX(FCF[MarkFrom],MATCH(FCFdata[[#This Row],[FCFindex]],FCF[FCFindex]))</f>
        <v>4S</v>
      </c>
      <c r="H12" s="1" t="str">
        <f>INDEX(FCF[MarkTo],MATCH(FCFdata[[#This Row],[FCFindex]],FCF[FCFindex]))</f>
        <v>5U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5</v>
      </c>
      <c r="D13" s="134">
        <f t="shared" si="0"/>
        <v>2010000</v>
      </c>
      <c r="E13" s="1">
        <f>INDEX(FCF[From],MATCH(FCFdata[[#This Row],[FCFindex]],FCF[FCFindex]))</f>
        <v>6</v>
      </c>
      <c r="F13" s="1">
        <f>INDEX(FCF[To],MATCH(FCFdata[[#This Row],[FCFindex]],FCF[FCFindex]))</f>
        <v>7</v>
      </c>
      <c r="G13" s="1" t="str">
        <f>INDEX(FCF[MarkFrom],MATCH(FCFdata[[#This Row],[FCFindex]],FCF[FCFindex]))</f>
        <v>5U</v>
      </c>
      <c r="H13" s="1" t="str">
        <f>INDEX(FCF[MarkTo],MATCH(FCFdata[[#This Row],[FCFindex]],FCF[FCFindex]))</f>
        <v>6Rot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3</v>
      </c>
      <c r="B14" s="1">
        <f t="shared" si="1"/>
        <v>1</v>
      </c>
      <c r="C14" s="1">
        <f t="shared" si="2"/>
        <v>0</v>
      </c>
      <c r="D14" s="134">
        <f t="shared" si="0"/>
        <v>3010000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1OctM</v>
      </c>
      <c r="H14" s="1" t="str">
        <f>INDEX(FCF[MarkTo],MATCH(FCFdata[[#This Row],[FCFindex]],FCF[FCFindex]))</f>
        <v>2D</v>
      </c>
      <c r="I14" s="118">
        <f>FCFdata[[#This Row],[SampleLabel]]+3</f>
        <v>3010003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3010005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3</v>
      </c>
      <c r="B15" s="1">
        <f t="shared" si="1"/>
        <v>1</v>
      </c>
      <c r="C15" s="1">
        <f t="shared" si="2"/>
        <v>1</v>
      </c>
      <c r="D15" s="134">
        <f t="shared" si="0"/>
        <v>3010000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2D</v>
      </c>
      <c r="H15" s="1" t="str">
        <f>INDEX(FCF[MarkTo],MATCH(FCFdata[[#This Row],[FCFindex]],FCF[FCFindex]))</f>
        <v>2c</v>
      </c>
      <c r="I15" s="118">
        <f>FCFdata[[#This Row],[SampleLabel]]+3</f>
        <v>3010003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3010005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2</v>
      </c>
      <c r="D16" s="134">
        <f t="shared" si="0"/>
        <v>3010000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2c</v>
      </c>
      <c r="H16" s="1" t="str">
        <f>INDEX(FCF[MarkTo],MATCH(FCFdata[[#This Row],[FCFindex]],FCF[FCFindex]))</f>
        <v>3P</v>
      </c>
      <c r="I16" s="118">
        <f>FCFdata[[#This Row],[SampleLabel]]+3</f>
        <v>3010003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3010005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3</v>
      </c>
      <c r="B17" s="1">
        <f t="shared" si="1"/>
        <v>1</v>
      </c>
      <c r="C17" s="1">
        <f t="shared" si="2"/>
        <v>3</v>
      </c>
      <c r="D17" s="134">
        <f t="shared" si="0"/>
        <v>3010000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3P</v>
      </c>
      <c r="H17" s="1" t="str">
        <f>INDEX(FCF[MarkTo],MATCH(FCFdata[[#This Row],[FCFindex]],FCF[FCFindex]))</f>
        <v>4S</v>
      </c>
      <c r="I17" s="118">
        <f>FCFdata[[#This Row],[SampleLabel]]+3</f>
        <v>3010003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3010005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3</v>
      </c>
      <c r="B18" s="1">
        <f t="shared" si="1"/>
        <v>1</v>
      </c>
      <c r="C18" s="1">
        <f t="shared" si="2"/>
        <v>4</v>
      </c>
      <c r="D18" s="134">
        <f t="shared" si="0"/>
        <v>3010000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4S</v>
      </c>
      <c r="H18" s="1" t="str">
        <f>INDEX(FCF[MarkTo],MATCH(FCFdata[[#This Row],[FCFindex]],FCF[FCFindex]))</f>
        <v>5U</v>
      </c>
      <c r="I18" s="118">
        <f>FCFdata[[#This Row],[SampleLabel]]+3</f>
        <v>3010003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3010005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3</v>
      </c>
      <c r="B19" s="1">
        <f t="shared" si="1"/>
        <v>1</v>
      </c>
      <c r="C19" s="1">
        <f t="shared" si="2"/>
        <v>5</v>
      </c>
      <c r="D19" s="134">
        <f t="shared" si="0"/>
        <v>3010000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5U</v>
      </c>
      <c r="H19" s="1" t="str">
        <f>INDEX(FCF[MarkTo],MATCH(FCFdata[[#This Row],[FCFindex]],FCF[FCFindex]))</f>
        <v>6Rot</v>
      </c>
      <c r="I19" s="118">
        <f>FCFdata[[#This Row],[SampleLabel]]+3</f>
        <v>3010003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3010005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4</v>
      </c>
      <c r="B20" s="1">
        <f t="shared" si="1"/>
        <v>1</v>
      </c>
      <c r="C20" s="1">
        <f t="shared" si="2"/>
        <v>0</v>
      </c>
      <c r="D20" s="134">
        <f t="shared" si="0"/>
        <v>4010000</v>
      </c>
      <c r="E20" s="1">
        <f>INDEX(FCF[From],MATCH(FCFdata[[#This Row],[FCFindex]],FCF[FCFindex]))</f>
        <v>1</v>
      </c>
      <c r="F20" s="1">
        <f>INDEX(FCF[To],MATCH(FCFdata[[#This Row],[FCFindex]],FCF[FCFindex]))</f>
        <v>2</v>
      </c>
      <c r="G20" s="1" t="str">
        <f>INDEX(FCF[MarkFrom],MATCH(FCFdata[[#This Row],[FCFindex]],FCF[FCFindex]))</f>
        <v>1OctM</v>
      </c>
      <c r="H20" s="1" t="str">
        <f>INDEX(FCF[MarkTo],MATCH(FCFdata[[#This Row],[FCFindex]],FCF[FCFindex]))</f>
        <v>2D</v>
      </c>
      <c r="I20" s="118">
        <f>FCFdata[[#This Row],[SampleLabel]]+3</f>
        <v>4010003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4010005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4</v>
      </c>
      <c r="B21" s="1">
        <f t="shared" si="1"/>
        <v>1</v>
      </c>
      <c r="C21" s="1">
        <f t="shared" si="2"/>
        <v>1</v>
      </c>
      <c r="D21" s="134">
        <f t="shared" si="0"/>
        <v>4010000</v>
      </c>
      <c r="E21" s="1">
        <f>INDEX(FCF[From],MATCH(FCFdata[[#This Row],[FCFindex]],FCF[FCFindex]))</f>
        <v>2</v>
      </c>
      <c r="F21" s="1">
        <f>INDEX(FCF[To],MATCH(FCFdata[[#This Row],[FCFindex]],FCF[FCFindex]))</f>
        <v>3</v>
      </c>
      <c r="G21" s="1" t="str">
        <f>INDEX(FCF[MarkFrom],MATCH(FCFdata[[#This Row],[FCFindex]],FCF[FCFindex]))</f>
        <v>2D</v>
      </c>
      <c r="H21" s="1" t="str">
        <f>INDEX(FCF[MarkTo],MATCH(FCFdata[[#This Row],[FCFindex]],FCF[FCFindex]))</f>
        <v>2c</v>
      </c>
      <c r="I21" s="118">
        <f>FCFdata[[#This Row],[SampleLabel]]+3</f>
        <v>4010003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4010005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4</v>
      </c>
      <c r="B22" s="1">
        <f t="shared" si="1"/>
        <v>1</v>
      </c>
      <c r="C22" s="1">
        <f t="shared" si="2"/>
        <v>2</v>
      </c>
      <c r="D22" s="134">
        <f t="shared" si="0"/>
        <v>4010000</v>
      </c>
      <c r="E22" s="1">
        <f>INDEX(FCF[From],MATCH(FCFdata[[#This Row],[FCFindex]],FCF[FCFindex]))</f>
        <v>3</v>
      </c>
      <c r="F22" s="1">
        <f>INDEX(FCF[To],MATCH(FCFdata[[#This Row],[FCFindex]],FCF[FCFindex]))</f>
        <v>4</v>
      </c>
      <c r="G22" s="1" t="str">
        <f>INDEX(FCF[MarkFrom],MATCH(FCFdata[[#This Row],[FCFindex]],FCF[FCFindex]))</f>
        <v>2c</v>
      </c>
      <c r="H22" s="1" t="str">
        <f>INDEX(FCF[MarkTo],MATCH(FCFdata[[#This Row],[FCFindex]],FCF[FCFindex]))</f>
        <v>3P</v>
      </c>
      <c r="I22" s="118">
        <f>FCFdata[[#This Row],[SampleLabel]]+3</f>
        <v>4010003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4010005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4</v>
      </c>
      <c r="B23" s="1">
        <f t="shared" si="1"/>
        <v>1</v>
      </c>
      <c r="C23" s="1">
        <f t="shared" si="2"/>
        <v>3</v>
      </c>
      <c r="D23" s="134">
        <f t="shared" si="0"/>
        <v>4010000</v>
      </c>
      <c r="E23" s="1">
        <f>INDEX(FCF[From],MATCH(FCFdata[[#This Row],[FCFindex]],FCF[FCFindex]))</f>
        <v>4</v>
      </c>
      <c r="F23" s="1">
        <f>INDEX(FCF[To],MATCH(FCFdata[[#This Row],[FCFindex]],FCF[FCFindex]))</f>
        <v>5</v>
      </c>
      <c r="G23" s="1" t="str">
        <f>INDEX(FCF[MarkFrom],MATCH(FCFdata[[#This Row],[FCFindex]],FCF[FCFindex]))</f>
        <v>3P</v>
      </c>
      <c r="H23" s="1" t="str">
        <f>INDEX(FCF[MarkTo],MATCH(FCFdata[[#This Row],[FCFindex]],FCF[FCFindex]))</f>
        <v>4S</v>
      </c>
      <c r="I23" s="118">
        <f>FCFdata[[#This Row],[SampleLabel]]+3</f>
        <v>4010003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4010005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4</v>
      </c>
      <c r="B24" s="1">
        <f t="shared" si="1"/>
        <v>1</v>
      </c>
      <c r="C24" s="1">
        <f t="shared" si="2"/>
        <v>4</v>
      </c>
      <c r="D24" s="134">
        <f t="shared" si="0"/>
        <v>4010000</v>
      </c>
      <c r="E24" s="1">
        <f>INDEX(FCF[From],MATCH(FCFdata[[#This Row],[FCFindex]],FCF[FCFindex]))</f>
        <v>5</v>
      </c>
      <c r="F24" s="1">
        <f>INDEX(FCF[To],MATCH(FCFdata[[#This Row],[FCFindex]],FCF[FCFindex]))</f>
        <v>6</v>
      </c>
      <c r="G24" s="1" t="str">
        <f>INDEX(FCF[MarkFrom],MATCH(FCFdata[[#This Row],[FCFindex]],FCF[FCFindex]))</f>
        <v>4S</v>
      </c>
      <c r="H24" s="1" t="str">
        <f>INDEX(FCF[MarkTo],MATCH(FCFdata[[#This Row],[FCFindex]],FCF[FCFindex]))</f>
        <v>5U</v>
      </c>
      <c r="I24" s="118">
        <f>FCFdata[[#This Row],[SampleLabel]]+3</f>
        <v>4010003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4010005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4</v>
      </c>
      <c r="B25" s="1">
        <f t="shared" si="1"/>
        <v>1</v>
      </c>
      <c r="C25" s="1">
        <f t="shared" si="2"/>
        <v>5</v>
      </c>
      <c r="D25" s="134">
        <f t="shared" si="0"/>
        <v>4010000</v>
      </c>
      <c r="E25" s="1">
        <f>INDEX(FCF[From],MATCH(FCFdata[[#This Row],[FCFindex]],FCF[FCFindex]))</f>
        <v>6</v>
      </c>
      <c r="F25" s="1">
        <f>INDEX(FCF[To],MATCH(FCFdata[[#This Row],[FCFindex]],FCF[FCFindex]))</f>
        <v>7</v>
      </c>
      <c r="G25" s="1" t="str">
        <f>INDEX(FCF[MarkFrom],MATCH(FCFdata[[#This Row],[FCFindex]],FCF[FCFindex]))</f>
        <v>5U</v>
      </c>
      <c r="H25" s="1" t="str">
        <f>INDEX(FCF[MarkTo],MATCH(FCFdata[[#This Row],[FCFindex]],FCF[FCFindex]))</f>
        <v>6Rot</v>
      </c>
      <c r="I25" s="118">
        <f>FCFdata[[#This Row],[SampleLabel]]+3</f>
        <v>4010003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4010005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5</v>
      </c>
      <c r="B26" s="1">
        <f t="shared" si="1"/>
        <v>1</v>
      </c>
      <c r="C26" s="1">
        <f t="shared" si="2"/>
        <v>0</v>
      </c>
      <c r="D26" s="134">
        <f t="shared" si="0"/>
        <v>5010000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1OctM</v>
      </c>
      <c r="H26" s="1" t="str">
        <f>INDEX(FCF[MarkTo],MATCH(FCFdata[[#This Row],[FCFindex]],FCF[FCFindex]))</f>
        <v>2D</v>
      </c>
      <c r="I26" s="118">
        <f>FCFdata[[#This Row],[SampleLabel]]+3</f>
        <v>5010003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5010005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5</v>
      </c>
      <c r="B27" s="1">
        <f t="shared" si="1"/>
        <v>1</v>
      </c>
      <c r="C27" s="1">
        <f t="shared" si="2"/>
        <v>1</v>
      </c>
      <c r="D27" s="134">
        <f t="shared" si="0"/>
        <v>5010000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2D</v>
      </c>
      <c r="H27" s="1" t="str">
        <f>INDEX(FCF[MarkTo],MATCH(FCFdata[[#This Row],[FCFindex]],FCF[FCFindex]))</f>
        <v>2c</v>
      </c>
      <c r="I27" s="118">
        <f>FCFdata[[#This Row],[SampleLabel]]+3</f>
        <v>5010003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5010005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5</v>
      </c>
      <c r="B28" s="1">
        <f t="shared" si="1"/>
        <v>1</v>
      </c>
      <c r="C28" s="1">
        <f t="shared" si="2"/>
        <v>2</v>
      </c>
      <c r="D28" s="134">
        <f t="shared" si="0"/>
        <v>5010000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2c</v>
      </c>
      <c r="H28" s="1" t="str">
        <f>INDEX(FCF[MarkTo],MATCH(FCFdata[[#This Row],[FCFindex]],FCF[FCFindex]))</f>
        <v>3P</v>
      </c>
      <c r="I28" s="118">
        <f>FCFdata[[#This Row],[SampleLabel]]+3</f>
        <v>5010003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5010005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5</v>
      </c>
      <c r="B29" s="1">
        <f t="shared" si="1"/>
        <v>1</v>
      </c>
      <c r="C29" s="1">
        <f t="shared" si="2"/>
        <v>3</v>
      </c>
      <c r="D29" s="134">
        <f t="shared" si="0"/>
        <v>5010000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3P</v>
      </c>
      <c r="H29" s="1" t="str">
        <f>INDEX(FCF[MarkTo],MATCH(FCFdata[[#This Row],[FCFindex]],FCF[FCFindex]))</f>
        <v>4S</v>
      </c>
      <c r="I29" s="118">
        <f>FCFdata[[#This Row],[SampleLabel]]+3</f>
        <v>5010003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5010005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5</v>
      </c>
      <c r="B30" s="1">
        <f t="shared" si="1"/>
        <v>1</v>
      </c>
      <c r="C30" s="1">
        <f t="shared" si="2"/>
        <v>4</v>
      </c>
      <c r="D30" s="134">
        <f t="shared" si="0"/>
        <v>5010000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4S</v>
      </c>
      <c r="H30" s="1" t="str">
        <f>INDEX(FCF[MarkTo],MATCH(FCFdata[[#This Row],[FCFindex]],FCF[FCFindex]))</f>
        <v>5U</v>
      </c>
      <c r="I30" s="118">
        <f>FCFdata[[#This Row],[SampleLabel]]+3</f>
        <v>5010003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5010005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5</v>
      </c>
      <c r="B31" s="1">
        <f t="shared" si="1"/>
        <v>1</v>
      </c>
      <c r="C31" s="1">
        <f t="shared" si="2"/>
        <v>5</v>
      </c>
      <c r="D31" s="134">
        <f t="shared" si="0"/>
        <v>5010000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5U</v>
      </c>
      <c r="H31" s="1" t="str">
        <f>INDEX(FCF[MarkTo],MATCH(FCFdata[[#This Row],[FCFindex]],FCF[FCFindex]))</f>
        <v>6Rot</v>
      </c>
      <c r="I31" s="118">
        <f>FCFdata[[#This Row],[SampleLabel]]+3</f>
        <v>5010003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5010005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6</v>
      </c>
      <c r="B32" s="1">
        <f t="shared" si="1"/>
        <v>1</v>
      </c>
      <c r="C32" s="1">
        <f t="shared" si="2"/>
        <v>0</v>
      </c>
      <c r="D32" s="134">
        <f t="shared" si="0"/>
        <v>6010000</v>
      </c>
      <c r="E32" s="1">
        <f>INDEX(FCF[From],MATCH(FCFdata[[#This Row],[FCFindex]],FCF[FCFindex]))</f>
        <v>1</v>
      </c>
      <c r="F32" s="1">
        <f>INDEX(FCF[To],MATCH(FCFdata[[#This Row],[FCFindex]],FCF[FCFindex]))</f>
        <v>2</v>
      </c>
      <c r="G32" s="1" t="str">
        <f>INDEX(FCF[MarkFrom],MATCH(FCFdata[[#This Row],[FCFindex]],FCF[FCFindex]))</f>
        <v>1OctM</v>
      </c>
      <c r="H32" s="1" t="str">
        <f>INDEX(FCF[MarkTo],MATCH(FCFdata[[#This Row],[FCFindex]],FCF[FCFindex]))</f>
        <v>2D</v>
      </c>
      <c r="I32" s="118">
        <f>FCFdata[[#This Row],[SampleLabel]]+3</f>
        <v>6010003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6010005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6</v>
      </c>
      <c r="B33" s="1">
        <f t="shared" si="1"/>
        <v>1</v>
      </c>
      <c r="C33" s="1">
        <f t="shared" si="2"/>
        <v>1</v>
      </c>
      <c r="D33" s="134">
        <f t="shared" si="0"/>
        <v>6010000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6010003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6010005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6</v>
      </c>
      <c r="B34" s="1">
        <f t="shared" si="1"/>
        <v>1</v>
      </c>
      <c r="C34" s="1">
        <f t="shared" si="2"/>
        <v>2</v>
      </c>
      <c r="D34" s="134">
        <f t="shared" si="0"/>
        <v>6010000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3P</v>
      </c>
      <c r="I34" s="118">
        <f>FCFdata[[#This Row],[SampleLabel]]+3</f>
        <v>6010003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6010005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6</v>
      </c>
      <c r="B35" s="1">
        <f t="shared" si="1"/>
        <v>1</v>
      </c>
      <c r="C35" s="1">
        <f t="shared" si="2"/>
        <v>3</v>
      </c>
      <c r="D35" s="134">
        <f t="shared" si="0"/>
        <v>6010000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3P</v>
      </c>
      <c r="H35" s="1" t="str">
        <f>INDEX(FCF[MarkTo],MATCH(FCFdata[[#This Row],[FCFindex]],FCF[FCFindex]))</f>
        <v>4S</v>
      </c>
      <c r="I35" s="118">
        <f>FCFdata[[#This Row],[SampleLabel]]+3</f>
        <v>6010003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6010005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6</v>
      </c>
      <c r="B36" s="1">
        <f t="shared" si="1"/>
        <v>1</v>
      </c>
      <c r="C36" s="1">
        <f t="shared" si="2"/>
        <v>4</v>
      </c>
      <c r="D36" s="134">
        <f t="shared" si="0"/>
        <v>6010000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4S</v>
      </c>
      <c r="H36" s="1" t="str">
        <f>INDEX(FCF[MarkTo],MATCH(FCFdata[[#This Row],[FCFindex]],FCF[FCFindex]))</f>
        <v>5U</v>
      </c>
      <c r="I36" s="118">
        <f>FCFdata[[#This Row],[SampleLabel]]+3</f>
        <v>6010003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6010005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6</v>
      </c>
      <c r="B37" s="1">
        <f t="shared" si="1"/>
        <v>1</v>
      </c>
      <c r="C37" s="1">
        <f t="shared" si="2"/>
        <v>5</v>
      </c>
      <c r="D37" s="134">
        <f t="shared" si="0"/>
        <v>6010000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5U</v>
      </c>
      <c r="H37" s="1" t="str">
        <f>INDEX(FCF[MarkTo],MATCH(FCFdata[[#This Row],[FCFindex]],FCF[FCFindex]))</f>
        <v>6Rot</v>
      </c>
      <c r="I37" s="118">
        <f>FCFdata[[#This Row],[SampleLabel]]+3</f>
        <v>6010003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6010005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7</v>
      </c>
      <c r="B38" s="1">
        <f t="shared" si="1"/>
        <v>1</v>
      </c>
      <c r="C38" s="1">
        <f t="shared" si="2"/>
        <v>0</v>
      </c>
      <c r="D38" s="134">
        <f t="shared" si="0"/>
        <v>7010000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1OctM</v>
      </c>
      <c r="H38" s="1" t="str">
        <f>INDEX(FCF[MarkTo],MATCH(FCFdata[[#This Row],[FCFindex]],FCF[FCFindex]))</f>
        <v>2D</v>
      </c>
      <c r="I38" s="118">
        <f>FCFdata[[#This Row],[SampleLabel]]+3</f>
        <v>7010003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7010005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7</v>
      </c>
      <c r="B39" s="1">
        <f t="shared" si="1"/>
        <v>1</v>
      </c>
      <c r="C39" s="1">
        <f t="shared" si="2"/>
        <v>1</v>
      </c>
      <c r="D39" s="134">
        <f t="shared" si="0"/>
        <v>7010000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2D</v>
      </c>
      <c r="H39" s="1" t="str">
        <f>INDEX(FCF[MarkTo],MATCH(FCFdata[[#This Row],[FCFindex]],FCF[FCFindex]))</f>
        <v>2c</v>
      </c>
      <c r="I39" s="118">
        <f>FCFdata[[#This Row],[SampleLabel]]+3</f>
        <v>7010003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7010005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7</v>
      </c>
      <c r="B40" s="1">
        <f t="shared" si="1"/>
        <v>1</v>
      </c>
      <c r="C40" s="1">
        <f t="shared" si="2"/>
        <v>2</v>
      </c>
      <c r="D40" s="134">
        <f t="shared" si="0"/>
        <v>7010000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2c</v>
      </c>
      <c r="H40" s="1" t="str">
        <f>INDEX(FCF[MarkTo],MATCH(FCFdata[[#This Row],[FCFindex]],FCF[FCFindex]))</f>
        <v>3P</v>
      </c>
      <c r="I40" s="118">
        <f>FCFdata[[#This Row],[SampleLabel]]+3</f>
        <v>7010003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7010005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7</v>
      </c>
      <c r="B41" s="1">
        <f t="shared" si="1"/>
        <v>1</v>
      </c>
      <c r="C41" s="1">
        <f t="shared" si="2"/>
        <v>3</v>
      </c>
      <c r="D41" s="134">
        <f t="shared" si="0"/>
        <v>7010000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3P</v>
      </c>
      <c r="H41" s="1" t="str">
        <f>INDEX(FCF[MarkTo],MATCH(FCFdata[[#This Row],[FCFindex]],FCF[FCFindex]))</f>
        <v>4S</v>
      </c>
      <c r="I41" s="118">
        <f>FCFdata[[#This Row],[SampleLabel]]+3</f>
        <v>7010003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7010005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7</v>
      </c>
      <c r="B42" s="1">
        <f t="shared" si="1"/>
        <v>1</v>
      </c>
      <c r="C42" s="1">
        <f t="shared" si="2"/>
        <v>4</v>
      </c>
      <c r="D42" s="134">
        <f t="shared" si="0"/>
        <v>7010000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4S</v>
      </c>
      <c r="H42" s="1" t="str">
        <f>INDEX(FCF[MarkTo],MATCH(FCFdata[[#This Row],[FCFindex]],FCF[FCFindex]))</f>
        <v>5U</v>
      </c>
      <c r="I42" s="118">
        <f>FCFdata[[#This Row],[SampleLabel]]+3</f>
        <v>7010003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7010005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7</v>
      </c>
      <c r="B43" s="1">
        <f t="shared" si="1"/>
        <v>1</v>
      </c>
      <c r="C43" s="1">
        <f t="shared" si="2"/>
        <v>5</v>
      </c>
      <c r="D43" s="134">
        <f t="shared" si="0"/>
        <v>7010000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5U</v>
      </c>
      <c r="H43" s="1" t="str">
        <f>INDEX(FCF[MarkTo],MATCH(FCFdata[[#This Row],[FCFindex]],FCF[FCFindex]))</f>
        <v>6Rot</v>
      </c>
      <c r="I43" s="118">
        <f>FCFdata[[#This Row],[SampleLabel]]+3</f>
        <v>7010003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7010005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8</v>
      </c>
      <c r="B44" s="1">
        <f t="shared" si="1"/>
        <v>1</v>
      </c>
      <c r="C44" s="1">
        <f t="shared" si="2"/>
        <v>0</v>
      </c>
      <c r="D44" s="134">
        <f t="shared" si="0"/>
        <v>8010000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1OctM</v>
      </c>
      <c r="H44" s="1" t="str">
        <f>INDEX(FCF[MarkTo],MATCH(FCFdata[[#This Row],[FCFindex]],FCF[FCFindex]))</f>
        <v>2D</v>
      </c>
      <c r="I44" s="118">
        <f>FCFdata[[#This Row],[SampleLabel]]+3</f>
        <v>8010003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8010005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8</v>
      </c>
      <c r="B45" s="1">
        <f t="shared" si="1"/>
        <v>1</v>
      </c>
      <c r="C45" s="1">
        <f t="shared" si="2"/>
        <v>1</v>
      </c>
      <c r="D45" s="134">
        <f t="shared" si="0"/>
        <v>8010000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2D</v>
      </c>
      <c r="H45" s="1" t="str">
        <f>INDEX(FCF[MarkTo],MATCH(FCFdata[[#This Row],[FCFindex]],FCF[FCFindex]))</f>
        <v>2c</v>
      </c>
      <c r="I45" s="118">
        <f>FCFdata[[#This Row],[SampleLabel]]+3</f>
        <v>8010003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8010005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8</v>
      </c>
      <c r="B46" s="1">
        <f t="shared" si="1"/>
        <v>1</v>
      </c>
      <c r="C46" s="1">
        <f t="shared" si="2"/>
        <v>2</v>
      </c>
      <c r="D46" s="134">
        <f t="shared" si="0"/>
        <v>8010000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2c</v>
      </c>
      <c r="H46" s="1" t="str">
        <f>INDEX(FCF[MarkTo],MATCH(FCFdata[[#This Row],[FCFindex]],FCF[FCFindex]))</f>
        <v>3P</v>
      </c>
      <c r="I46" s="118">
        <f>FCFdata[[#This Row],[SampleLabel]]+3</f>
        <v>8010003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8010005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8</v>
      </c>
      <c r="B47" s="1">
        <f t="shared" si="1"/>
        <v>1</v>
      </c>
      <c r="C47" s="1">
        <f t="shared" si="2"/>
        <v>3</v>
      </c>
      <c r="D47" s="134">
        <f t="shared" si="0"/>
        <v>8010000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3P</v>
      </c>
      <c r="H47" s="1" t="str">
        <f>INDEX(FCF[MarkTo],MATCH(FCFdata[[#This Row],[FCFindex]],FCF[FCFindex]))</f>
        <v>4S</v>
      </c>
      <c r="I47" s="118">
        <f>FCFdata[[#This Row],[SampleLabel]]+3</f>
        <v>8010003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8010005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8</v>
      </c>
      <c r="B48" s="1">
        <f t="shared" si="1"/>
        <v>1</v>
      </c>
      <c r="C48" s="1">
        <f t="shared" si="2"/>
        <v>4</v>
      </c>
      <c r="D48" s="134">
        <f t="shared" si="0"/>
        <v>8010000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4S</v>
      </c>
      <c r="H48" s="1" t="str">
        <f>INDEX(FCF[MarkTo],MATCH(FCFdata[[#This Row],[FCFindex]],FCF[FCFindex]))</f>
        <v>5U</v>
      </c>
      <c r="I48" s="118">
        <f>FCFdata[[#This Row],[SampleLabel]]+3</f>
        <v>8010003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8010005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8</v>
      </c>
      <c r="B49" s="1">
        <f t="shared" si="1"/>
        <v>1</v>
      </c>
      <c r="C49" s="1">
        <f t="shared" si="2"/>
        <v>5</v>
      </c>
      <c r="D49" s="134">
        <f t="shared" si="0"/>
        <v>8010000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5U</v>
      </c>
      <c r="H49" s="1" t="str">
        <f>INDEX(FCF[MarkTo],MATCH(FCFdata[[#This Row],[FCFindex]],FCF[FCFindex]))</f>
        <v>6Rot</v>
      </c>
      <c r="I49" s="118">
        <f>FCFdata[[#This Row],[SampleLabel]]+3</f>
        <v>8010003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8010005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9</v>
      </c>
      <c r="B50" s="1">
        <f t="shared" si="1"/>
        <v>1</v>
      </c>
      <c r="C50" s="1">
        <f t="shared" si="2"/>
        <v>0</v>
      </c>
      <c r="D50" s="134">
        <f t="shared" si="0"/>
        <v>9010000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1OctM</v>
      </c>
      <c r="H50" s="1" t="str">
        <f>INDEX(FCF[MarkTo],MATCH(FCFdata[[#This Row],[FCFindex]],FCF[FCFindex]))</f>
        <v>2D</v>
      </c>
      <c r="I50" s="118">
        <f>FCFdata[[#This Row],[SampleLabel]]+3</f>
        <v>9010003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9010005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9</v>
      </c>
      <c r="B51" s="1">
        <f t="shared" si="1"/>
        <v>1</v>
      </c>
      <c r="C51" s="1">
        <f t="shared" si="2"/>
        <v>1</v>
      </c>
      <c r="D51" s="134">
        <f t="shared" si="0"/>
        <v>9010000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2D</v>
      </c>
      <c r="H51" s="1" t="str">
        <f>INDEX(FCF[MarkTo],MATCH(FCFdata[[#This Row],[FCFindex]],FCF[FCFindex]))</f>
        <v>2c</v>
      </c>
      <c r="I51" s="118">
        <f>FCFdata[[#This Row],[SampleLabel]]+3</f>
        <v>9010003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9010005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9</v>
      </c>
      <c r="B52" s="1">
        <f t="shared" si="1"/>
        <v>1</v>
      </c>
      <c r="C52" s="1">
        <f t="shared" si="2"/>
        <v>2</v>
      </c>
      <c r="D52" s="134">
        <f t="shared" si="0"/>
        <v>9010000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2c</v>
      </c>
      <c r="H52" s="1" t="str">
        <f>INDEX(FCF[MarkTo],MATCH(FCFdata[[#This Row],[FCFindex]],FCF[FCFindex]))</f>
        <v>3P</v>
      </c>
      <c r="I52" s="118">
        <f>FCFdata[[#This Row],[SampleLabel]]+3</f>
        <v>9010003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9010005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9</v>
      </c>
      <c r="B53" s="1">
        <f t="shared" si="1"/>
        <v>1</v>
      </c>
      <c r="C53" s="1">
        <f t="shared" si="2"/>
        <v>3</v>
      </c>
      <c r="D53" s="134">
        <f t="shared" si="0"/>
        <v>9010000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3P</v>
      </c>
      <c r="H53" s="1" t="str">
        <f>INDEX(FCF[MarkTo],MATCH(FCFdata[[#This Row],[FCFindex]],FCF[FCFindex]))</f>
        <v>4S</v>
      </c>
      <c r="I53" s="118">
        <f>FCFdata[[#This Row],[SampleLabel]]+3</f>
        <v>9010003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9010005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9</v>
      </c>
      <c r="B54" s="1">
        <f t="shared" si="1"/>
        <v>1</v>
      </c>
      <c r="C54" s="1">
        <f t="shared" si="2"/>
        <v>4</v>
      </c>
      <c r="D54" s="134">
        <f t="shared" si="0"/>
        <v>9010000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4S</v>
      </c>
      <c r="H54" s="1" t="str">
        <f>INDEX(FCF[MarkTo],MATCH(FCFdata[[#This Row],[FCFindex]],FCF[FCFindex]))</f>
        <v>5U</v>
      </c>
      <c r="I54" s="118">
        <f>FCFdata[[#This Row],[SampleLabel]]+3</f>
        <v>9010003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9010005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9</v>
      </c>
      <c r="B55" s="1">
        <f t="shared" si="1"/>
        <v>1</v>
      </c>
      <c r="C55" s="1">
        <f t="shared" si="2"/>
        <v>5</v>
      </c>
      <c r="D55" s="134">
        <f t="shared" si="0"/>
        <v>9010000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5U</v>
      </c>
      <c r="H55" s="1" t="str">
        <f>INDEX(FCF[MarkTo],MATCH(FCFdata[[#This Row],[FCFindex]],FCF[FCFindex]))</f>
        <v>6Rot</v>
      </c>
      <c r="I55" s="118">
        <f>FCFdata[[#This Row],[SampleLabel]]+3</f>
        <v>9010003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9010005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10</v>
      </c>
      <c r="B56" s="1">
        <f t="shared" si="1"/>
        <v>1</v>
      </c>
      <c r="C56" s="1">
        <f t="shared" si="2"/>
        <v>0</v>
      </c>
      <c r="D56" s="134">
        <f t="shared" si="0"/>
        <v>10010000</v>
      </c>
      <c r="E56" s="1">
        <f>INDEX(FCF[From],MATCH(FCFdata[[#This Row],[FCFindex]],FCF[FCFindex]))</f>
        <v>1</v>
      </c>
      <c r="F56" s="1">
        <f>INDEX(FCF[To],MATCH(FCFdata[[#This Row],[FCFindex]],FCF[FCFindex]))</f>
        <v>2</v>
      </c>
      <c r="G56" s="1" t="str">
        <f>INDEX(FCF[MarkFrom],MATCH(FCFdata[[#This Row],[FCFindex]],FCF[FCFindex]))</f>
        <v>1OctM</v>
      </c>
      <c r="H56" s="1" t="str">
        <f>INDEX(FCF[MarkTo],MATCH(FCFdata[[#This Row],[FCFindex]],FCF[FCFindex]))</f>
        <v>2D</v>
      </c>
      <c r="I56" s="118">
        <f>FCFdata[[#This Row],[SampleLabel]]+3</f>
        <v>10010003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10010005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10</v>
      </c>
      <c r="B57" s="1">
        <f t="shared" si="1"/>
        <v>1</v>
      </c>
      <c r="C57" s="1">
        <f t="shared" si="2"/>
        <v>1</v>
      </c>
      <c r="D57" s="134">
        <f t="shared" si="0"/>
        <v>10010000</v>
      </c>
      <c r="E57" s="1">
        <f>INDEX(FCF[From],MATCH(FCFdata[[#This Row],[FCFindex]],FCF[FCFindex]))</f>
        <v>2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2D</v>
      </c>
      <c r="H57" s="1" t="str">
        <f>INDEX(FCF[MarkTo],MATCH(FCFdata[[#This Row],[FCFindex]],FCF[FCFindex]))</f>
        <v>2c</v>
      </c>
      <c r="I57" s="118">
        <f>FCFdata[[#This Row],[SampleLabel]]+3</f>
        <v>10010003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10010005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10</v>
      </c>
      <c r="B58" s="1">
        <f t="shared" si="1"/>
        <v>1</v>
      </c>
      <c r="C58" s="1">
        <f t="shared" si="2"/>
        <v>2</v>
      </c>
      <c r="D58" s="134">
        <f t="shared" si="0"/>
        <v>10010000</v>
      </c>
      <c r="E58" s="1">
        <f>INDEX(FCF[From],MATCH(FCFdata[[#This Row],[FCFindex]],FCF[FCFindex]))</f>
        <v>3</v>
      </c>
      <c r="F58" s="1">
        <f>INDEX(FCF[To],MATCH(FCFdata[[#This Row],[FCFindex]],FCF[FCFindex]))</f>
        <v>4</v>
      </c>
      <c r="G58" s="1" t="str">
        <f>INDEX(FCF[MarkFrom],MATCH(FCFdata[[#This Row],[FCFindex]],FCF[FCFindex]))</f>
        <v>2c</v>
      </c>
      <c r="H58" s="1" t="str">
        <f>INDEX(FCF[MarkTo],MATCH(FCFdata[[#This Row],[FCFindex]],FCF[FCFindex]))</f>
        <v>3P</v>
      </c>
      <c r="I58" s="118">
        <f>FCFdata[[#This Row],[SampleLabel]]+3</f>
        <v>10010003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10010005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10</v>
      </c>
      <c r="B59" s="1">
        <f t="shared" si="1"/>
        <v>1</v>
      </c>
      <c r="C59" s="1">
        <f t="shared" si="2"/>
        <v>3</v>
      </c>
      <c r="D59" s="134">
        <f t="shared" si="0"/>
        <v>10010000</v>
      </c>
      <c r="E59" s="1">
        <f>INDEX(FCF[From],MATCH(FCFdata[[#This Row],[FCFindex]],FCF[FCFindex]))</f>
        <v>4</v>
      </c>
      <c r="F59" s="1">
        <f>INDEX(FCF[To],MATCH(FCFdata[[#This Row],[FCFindex]],FCF[FCFindex]))</f>
        <v>5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4S</v>
      </c>
      <c r="I59" s="118">
        <f>FCFdata[[#This Row],[SampleLabel]]+3</f>
        <v>10010003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10010005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10</v>
      </c>
      <c r="B60" s="1">
        <f t="shared" si="1"/>
        <v>1</v>
      </c>
      <c r="C60" s="1">
        <f t="shared" si="2"/>
        <v>4</v>
      </c>
      <c r="D60" s="134">
        <f t="shared" si="0"/>
        <v>10010000</v>
      </c>
      <c r="E60" s="1">
        <f>INDEX(FCF[From],MATCH(FCFdata[[#This Row],[FCFindex]],FCF[FCFindex]))</f>
        <v>5</v>
      </c>
      <c r="F60" s="1">
        <f>INDEX(FCF[To],MATCH(FCFdata[[#This Row],[FCFindex]],FCF[FCFindex]))</f>
        <v>6</v>
      </c>
      <c r="G60" s="1" t="str">
        <f>INDEX(FCF[MarkFrom],MATCH(FCFdata[[#This Row],[FCFindex]],FCF[FCFindex]))</f>
        <v>4S</v>
      </c>
      <c r="H60" s="1" t="str">
        <f>INDEX(FCF[MarkTo],MATCH(FCFdata[[#This Row],[FCFindex]],FCF[FCFindex]))</f>
        <v>5U</v>
      </c>
      <c r="I60" s="118">
        <f>FCFdata[[#This Row],[SampleLabel]]+3</f>
        <v>10010003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10010005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10</v>
      </c>
      <c r="B61" s="1">
        <f t="shared" si="1"/>
        <v>1</v>
      </c>
      <c r="C61" s="1">
        <f t="shared" si="2"/>
        <v>5</v>
      </c>
      <c r="D61" s="134">
        <f t="shared" si="0"/>
        <v>10010000</v>
      </c>
      <c r="E61" s="1">
        <f>INDEX(FCF[From],MATCH(FCFdata[[#This Row],[FCFindex]],FCF[FCFindex]))</f>
        <v>6</v>
      </c>
      <c r="F61" s="1">
        <f>INDEX(FCF[To],MATCH(FCFdata[[#This Row],[FCFindex]],FCF[FCFindex]))</f>
        <v>7</v>
      </c>
      <c r="G61" s="1" t="str">
        <f>INDEX(FCF[MarkFrom],MATCH(FCFdata[[#This Row],[FCFindex]],FCF[FCFindex]))</f>
        <v>5U</v>
      </c>
      <c r="H61" s="1" t="str">
        <f>INDEX(FCF[MarkTo],MATCH(FCFdata[[#This Row],[FCFindex]],FCF[FCFindex]))</f>
        <v>6Rot</v>
      </c>
      <c r="I61" s="118">
        <f>FCFdata[[#This Row],[SampleLabel]]+3</f>
        <v>10010003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10010005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11</v>
      </c>
      <c r="B62" s="1">
        <f t="shared" si="1"/>
        <v>1</v>
      </c>
      <c r="C62" s="1">
        <f t="shared" si="2"/>
        <v>0</v>
      </c>
      <c r="D62" s="134">
        <f t="shared" si="0"/>
        <v>11010000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1OctM</v>
      </c>
      <c r="H62" s="1" t="str">
        <f>INDEX(FCF[MarkTo],MATCH(FCFdata[[#This Row],[FCFindex]],FCF[FCFindex]))</f>
        <v>2D</v>
      </c>
      <c r="I62" s="118">
        <f>FCFdata[[#This Row],[SampleLabel]]+3</f>
        <v>11010003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11010005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11</v>
      </c>
      <c r="B63" s="1">
        <f t="shared" si="1"/>
        <v>1</v>
      </c>
      <c r="C63" s="1">
        <f t="shared" si="2"/>
        <v>1</v>
      </c>
      <c r="D63" s="134">
        <f t="shared" si="0"/>
        <v>11010000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11010003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11010005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11</v>
      </c>
      <c r="B64" s="1">
        <f t="shared" si="1"/>
        <v>1</v>
      </c>
      <c r="C64" s="1">
        <f t="shared" si="2"/>
        <v>2</v>
      </c>
      <c r="D64" s="134">
        <f t="shared" si="0"/>
        <v>11010000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3P</v>
      </c>
      <c r="I64" s="118">
        <f>FCFdata[[#This Row],[SampleLabel]]+3</f>
        <v>11010003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11010005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11</v>
      </c>
      <c r="B65" s="1">
        <f t="shared" si="1"/>
        <v>1</v>
      </c>
      <c r="C65" s="1">
        <f t="shared" si="2"/>
        <v>3</v>
      </c>
      <c r="D65" s="134">
        <f t="shared" si="0"/>
        <v>11010000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3P</v>
      </c>
      <c r="H65" s="1" t="str">
        <f>INDEX(FCF[MarkTo],MATCH(FCFdata[[#This Row],[FCFindex]],FCF[FCFindex]))</f>
        <v>4S</v>
      </c>
      <c r="I65" s="118">
        <f>FCFdata[[#This Row],[SampleLabel]]+3</f>
        <v>11010003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11010005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11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11010000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4S</v>
      </c>
      <c r="H66" s="1" t="str">
        <f>INDEX(FCF[MarkTo],MATCH(FCFdata[[#This Row],[FCFindex]],FCF[FCFindex]))</f>
        <v>5U</v>
      </c>
      <c r="I66" s="118">
        <f>FCFdata[[#This Row],[SampleLabel]]+3</f>
        <v>11010003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11010005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11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11010000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5U</v>
      </c>
      <c r="H67" s="1" t="str">
        <f>INDEX(FCF[MarkTo],MATCH(FCFdata[[#This Row],[FCFindex]],FCF[FCFindex]))</f>
        <v>6Rot</v>
      </c>
      <c r="I67" s="118">
        <f>FCFdata[[#This Row],[SampleLabel]]+3</f>
        <v>11010003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11010005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12</v>
      </c>
      <c r="B68" s="1">
        <f t="shared" si="5"/>
        <v>1</v>
      </c>
      <c r="C68" s="1">
        <f t="shared" si="6"/>
        <v>0</v>
      </c>
      <c r="D68" s="134">
        <f t="shared" si="4"/>
        <v>12010000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1OctM</v>
      </c>
      <c r="H68" s="1" t="str">
        <f>INDEX(FCF[MarkTo],MATCH(FCFdata[[#This Row],[FCFindex]],FCF[FCFindex]))</f>
        <v>2D</v>
      </c>
      <c r="I68" s="118">
        <f>FCFdata[[#This Row],[SampleLabel]]+3</f>
        <v>12010003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12010005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12</v>
      </c>
      <c r="B69" s="1">
        <f t="shared" si="5"/>
        <v>1</v>
      </c>
      <c r="C69" s="1">
        <f t="shared" si="6"/>
        <v>1</v>
      </c>
      <c r="D69" s="134">
        <f t="shared" si="4"/>
        <v>12010000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2D</v>
      </c>
      <c r="H69" s="1" t="str">
        <f>INDEX(FCF[MarkTo],MATCH(FCFdata[[#This Row],[FCFindex]],FCF[FCFindex]))</f>
        <v>2c</v>
      </c>
      <c r="I69" s="118">
        <f>FCFdata[[#This Row],[SampleLabel]]+3</f>
        <v>12010003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12010005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12</v>
      </c>
      <c r="B70" s="1">
        <f t="shared" si="5"/>
        <v>1</v>
      </c>
      <c r="C70" s="1">
        <f t="shared" si="6"/>
        <v>2</v>
      </c>
      <c r="D70" s="134">
        <f t="shared" si="4"/>
        <v>12010000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3P</v>
      </c>
      <c r="I70" s="118">
        <f>FCFdata[[#This Row],[SampleLabel]]+3</f>
        <v>12010003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12010005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12</v>
      </c>
      <c r="B71" s="1">
        <f t="shared" si="5"/>
        <v>1</v>
      </c>
      <c r="C71" s="1">
        <f t="shared" si="6"/>
        <v>3</v>
      </c>
      <c r="D71" s="134">
        <f t="shared" si="4"/>
        <v>12010000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3P</v>
      </c>
      <c r="H71" s="1" t="str">
        <f>INDEX(FCF[MarkTo],MATCH(FCFdata[[#This Row],[FCFindex]],FCF[FCFindex]))</f>
        <v>4S</v>
      </c>
      <c r="I71" s="118">
        <f>FCFdata[[#This Row],[SampleLabel]]+3</f>
        <v>12010003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12010005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12</v>
      </c>
      <c r="B72" s="1">
        <f t="shared" si="5"/>
        <v>1</v>
      </c>
      <c r="C72" s="1">
        <f t="shared" si="6"/>
        <v>4</v>
      </c>
      <c r="D72" s="134">
        <f t="shared" si="4"/>
        <v>12010000</v>
      </c>
      <c r="E72" s="1">
        <f>INDEX(FCF[From],MATCH(FCFdata[[#This Row],[FCFindex]],FCF[FCFindex]))</f>
        <v>5</v>
      </c>
      <c r="F72" s="1">
        <f>INDEX(FCF[To],MATCH(FCFdata[[#This Row],[FCFindex]],FCF[FCFindex]))</f>
        <v>6</v>
      </c>
      <c r="G72" s="1" t="str">
        <f>INDEX(FCF[MarkFrom],MATCH(FCFdata[[#This Row],[FCFindex]],FCF[FCFindex]))</f>
        <v>4S</v>
      </c>
      <c r="H72" s="1" t="str">
        <f>INDEX(FCF[MarkTo],MATCH(FCFdata[[#This Row],[FCFindex]],FCF[FCFindex]))</f>
        <v>5U</v>
      </c>
      <c r="I72" s="118">
        <f>FCFdata[[#This Row],[SampleLabel]]+3</f>
        <v>12010003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12010005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12</v>
      </c>
      <c r="B73" s="1">
        <f t="shared" si="5"/>
        <v>1</v>
      </c>
      <c r="C73" s="1">
        <f t="shared" si="6"/>
        <v>5</v>
      </c>
      <c r="D73" s="134">
        <f t="shared" si="4"/>
        <v>12010000</v>
      </c>
      <c r="E73" s="1">
        <f>INDEX(FCF[From],MATCH(FCFdata[[#This Row],[FCFindex]],FCF[FCFindex]))</f>
        <v>6</v>
      </c>
      <c r="F73" s="1">
        <f>INDEX(FCF[To],MATCH(FCFdata[[#This Row],[FCFindex]],FCF[FCFindex]))</f>
        <v>7</v>
      </c>
      <c r="G73" s="1" t="str">
        <f>INDEX(FCF[MarkFrom],MATCH(FCFdata[[#This Row],[FCFindex]],FCF[FCFindex]))</f>
        <v>5U</v>
      </c>
      <c r="H73" s="1" t="str">
        <f>INDEX(FCF[MarkTo],MATCH(FCFdata[[#This Row],[FCFindex]],FCF[FCFindex]))</f>
        <v>6Rot</v>
      </c>
      <c r="I73" s="118">
        <f>FCFdata[[#This Row],[SampleLabel]]+3</f>
        <v>12010003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12010005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13</v>
      </c>
      <c r="B74" s="1">
        <f t="shared" si="5"/>
        <v>1</v>
      </c>
      <c r="C74" s="1">
        <f t="shared" si="6"/>
        <v>0</v>
      </c>
      <c r="D74" s="134">
        <f t="shared" si="4"/>
        <v>13010000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1OctM</v>
      </c>
      <c r="H74" s="1" t="str">
        <f>INDEX(FCF[MarkTo],MATCH(FCFdata[[#This Row],[FCFindex]],FCF[FCFindex]))</f>
        <v>2D</v>
      </c>
      <c r="I74" s="118">
        <f>FCFdata[[#This Row],[SampleLabel]]+3</f>
        <v>13010003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13010005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13</v>
      </c>
      <c r="B75" s="1">
        <f t="shared" si="5"/>
        <v>1</v>
      </c>
      <c r="C75" s="1">
        <f t="shared" si="6"/>
        <v>1</v>
      </c>
      <c r="D75" s="134">
        <f t="shared" si="4"/>
        <v>13010000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2D</v>
      </c>
      <c r="H75" s="1" t="str">
        <f>INDEX(FCF[MarkTo],MATCH(FCFdata[[#This Row],[FCFindex]],FCF[FCFindex]))</f>
        <v>2c</v>
      </c>
      <c r="I75" s="118">
        <f>FCFdata[[#This Row],[SampleLabel]]+3</f>
        <v>13010003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13010005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13</v>
      </c>
      <c r="B76" s="1">
        <f t="shared" si="5"/>
        <v>1</v>
      </c>
      <c r="C76" s="1">
        <f t="shared" si="6"/>
        <v>2</v>
      </c>
      <c r="D76" s="134">
        <f t="shared" si="4"/>
        <v>13010000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3P</v>
      </c>
      <c r="I76" s="118">
        <f>FCFdata[[#This Row],[SampleLabel]]+3</f>
        <v>13010003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13010005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13</v>
      </c>
      <c r="B77" s="1">
        <f t="shared" si="5"/>
        <v>1</v>
      </c>
      <c r="C77" s="1">
        <f t="shared" si="6"/>
        <v>3</v>
      </c>
      <c r="D77" s="134">
        <f t="shared" si="4"/>
        <v>13010000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3P</v>
      </c>
      <c r="H77" s="1" t="str">
        <f>INDEX(FCF[MarkTo],MATCH(FCFdata[[#This Row],[FCFindex]],FCF[FCFindex]))</f>
        <v>4S</v>
      </c>
      <c r="I77" s="118">
        <f>FCFdata[[#This Row],[SampleLabel]]+3</f>
        <v>13010003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13010005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13</v>
      </c>
      <c r="B78" s="1">
        <f t="shared" si="5"/>
        <v>1</v>
      </c>
      <c r="C78" s="1">
        <f t="shared" si="6"/>
        <v>4</v>
      </c>
      <c r="D78" s="134">
        <f t="shared" si="4"/>
        <v>13010000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4S</v>
      </c>
      <c r="H78" s="1" t="str">
        <f>INDEX(FCF[MarkTo],MATCH(FCFdata[[#This Row],[FCFindex]],FCF[FCFindex]))</f>
        <v>5U</v>
      </c>
      <c r="I78" s="118">
        <f>FCFdata[[#This Row],[SampleLabel]]+3</f>
        <v>13010003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13010005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13</v>
      </c>
      <c r="B79" s="1">
        <f t="shared" si="5"/>
        <v>1</v>
      </c>
      <c r="C79" s="1">
        <f t="shared" si="6"/>
        <v>5</v>
      </c>
      <c r="D79" s="134">
        <f t="shared" si="4"/>
        <v>13010000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5U</v>
      </c>
      <c r="H79" s="1" t="str">
        <f>INDEX(FCF[MarkTo],MATCH(FCFdata[[#This Row],[FCFindex]],FCF[FCFindex]))</f>
        <v>6Rot</v>
      </c>
      <c r="I79" s="118">
        <f>FCFdata[[#This Row],[SampleLabel]]+3</f>
        <v>13010003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13010005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14</v>
      </c>
      <c r="B80" s="1">
        <f t="shared" si="5"/>
        <v>1</v>
      </c>
      <c r="C80" s="1">
        <f t="shared" si="6"/>
        <v>0</v>
      </c>
      <c r="D80" s="134">
        <f t="shared" si="4"/>
        <v>14010000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1OctM</v>
      </c>
      <c r="H80" s="1" t="str">
        <f>INDEX(FCF[MarkTo],MATCH(FCFdata[[#This Row],[FCFindex]],FCF[FCFindex]))</f>
        <v>2D</v>
      </c>
      <c r="I80" s="118">
        <f>FCFdata[[#This Row],[SampleLabel]]+3</f>
        <v>14010003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14010005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14</v>
      </c>
      <c r="B81" s="1">
        <f t="shared" si="5"/>
        <v>1</v>
      </c>
      <c r="C81" s="1">
        <f t="shared" si="6"/>
        <v>1</v>
      </c>
      <c r="D81" s="134">
        <f t="shared" si="4"/>
        <v>14010000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2D</v>
      </c>
      <c r="H81" s="1" t="str">
        <f>INDEX(FCF[MarkTo],MATCH(FCFdata[[#This Row],[FCFindex]],FCF[FCFindex]))</f>
        <v>2c</v>
      </c>
      <c r="I81" s="118">
        <f>FCFdata[[#This Row],[SampleLabel]]+3</f>
        <v>14010003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14010005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14</v>
      </c>
      <c r="B82" s="1">
        <f t="shared" si="5"/>
        <v>1</v>
      </c>
      <c r="C82" s="1">
        <f t="shared" si="6"/>
        <v>2</v>
      </c>
      <c r="D82" s="134">
        <f t="shared" si="4"/>
        <v>14010000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2c</v>
      </c>
      <c r="H82" s="1" t="str">
        <f>INDEX(FCF[MarkTo],MATCH(FCFdata[[#This Row],[FCFindex]],FCF[FCFindex]))</f>
        <v>3P</v>
      </c>
      <c r="I82" s="118">
        <f>FCFdata[[#This Row],[SampleLabel]]+3</f>
        <v>14010003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14010005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14</v>
      </c>
      <c r="B83" s="1">
        <f t="shared" si="5"/>
        <v>1</v>
      </c>
      <c r="C83" s="1">
        <f t="shared" si="6"/>
        <v>3</v>
      </c>
      <c r="D83" s="134">
        <f t="shared" si="4"/>
        <v>14010000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3P</v>
      </c>
      <c r="H83" s="1" t="str">
        <f>INDEX(FCF[MarkTo],MATCH(FCFdata[[#This Row],[FCFindex]],FCF[FCFindex]))</f>
        <v>4S</v>
      </c>
      <c r="I83" s="118">
        <f>FCFdata[[#This Row],[SampleLabel]]+3</f>
        <v>14010003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14010005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14</v>
      </c>
      <c r="B84" s="1">
        <f t="shared" si="5"/>
        <v>1</v>
      </c>
      <c r="C84" s="1">
        <f t="shared" si="6"/>
        <v>4</v>
      </c>
      <c r="D84" s="134">
        <f t="shared" si="4"/>
        <v>14010000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4S</v>
      </c>
      <c r="H84" s="1" t="str">
        <f>INDEX(FCF[MarkTo],MATCH(FCFdata[[#This Row],[FCFindex]],FCF[FCFindex]))</f>
        <v>5U</v>
      </c>
      <c r="I84" s="118">
        <f>FCFdata[[#This Row],[SampleLabel]]+3</f>
        <v>14010003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14010005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14</v>
      </c>
      <c r="B85" s="1">
        <f t="shared" si="5"/>
        <v>1</v>
      </c>
      <c r="C85" s="1">
        <f t="shared" si="6"/>
        <v>5</v>
      </c>
      <c r="D85" s="134">
        <f t="shared" si="4"/>
        <v>14010000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5U</v>
      </c>
      <c r="H85" s="1" t="str">
        <f>INDEX(FCF[MarkTo],MATCH(FCFdata[[#This Row],[FCFindex]],FCF[FCFindex]))</f>
        <v>6Rot</v>
      </c>
      <c r="I85" s="118">
        <f>FCFdata[[#This Row],[SampleLabel]]+3</f>
        <v>14010003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14010005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15</v>
      </c>
      <c r="B86" s="1">
        <f t="shared" si="5"/>
        <v>1</v>
      </c>
      <c r="C86" s="1">
        <f t="shared" si="6"/>
        <v>0</v>
      </c>
      <c r="D86" s="134">
        <f t="shared" si="4"/>
        <v>15010000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1OctM</v>
      </c>
      <c r="H86" s="1" t="str">
        <f>INDEX(FCF[MarkTo],MATCH(FCFdata[[#This Row],[FCFindex]],FCF[FCFindex]))</f>
        <v>2D</v>
      </c>
      <c r="I86" s="118">
        <f>FCFdata[[#This Row],[SampleLabel]]+3</f>
        <v>15010003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15010005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15</v>
      </c>
      <c r="B87" s="1">
        <f t="shared" si="5"/>
        <v>1</v>
      </c>
      <c r="C87" s="1">
        <f t="shared" si="6"/>
        <v>1</v>
      </c>
      <c r="D87" s="134">
        <f t="shared" si="4"/>
        <v>15010000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2D</v>
      </c>
      <c r="H87" s="1" t="str">
        <f>INDEX(FCF[MarkTo],MATCH(FCFdata[[#This Row],[FCFindex]],FCF[FCFindex]))</f>
        <v>2c</v>
      </c>
      <c r="I87" s="118">
        <f>FCFdata[[#This Row],[SampleLabel]]+3</f>
        <v>15010003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15010005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15</v>
      </c>
      <c r="B88" s="1">
        <f t="shared" si="5"/>
        <v>1</v>
      </c>
      <c r="C88" s="1">
        <f t="shared" si="6"/>
        <v>2</v>
      </c>
      <c r="D88" s="134">
        <f t="shared" si="4"/>
        <v>15010000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2c</v>
      </c>
      <c r="H88" s="1" t="str">
        <f>INDEX(FCF[MarkTo],MATCH(FCFdata[[#This Row],[FCFindex]],FCF[FCFindex]))</f>
        <v>3P</v>
      </c>
      <c r="I88" s="118">
        <f>FCFdata[[#This Row],[SampleLabel]]+3</f>
        <v>15010003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15010005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15</v>
      </c>
      <c r="B89" s="1">
        <f t="shared" si="5"/>
        <v>1</v>
      </c>
      <c r="C89" s="1">
        <f t="shared" si="6"/>
        <v>3</v>
      </c>
      <c r="D89" s="134">
        <f t="shared" si="4"/>
        <v>15010000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3P</v>
      </c>
      <c r="H89" s="1" t="str">
        <f>INDEX(FCF[MarkTo],MATCH(FCFdata[[#This Row],[FCFindex]],FCF[FCFindex]))</f>
        <v>4S</v>
      </c>
      <c r="I89" s="118">
        <f>FCFdata[[#This Row],[SampleLabel]]+3</f>
        <v>15010003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15010005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15</v>
      </c>
      <c r="B90" s="1">
        <f t="shared" si="5"/>
        <v>1</v>
      </c>
      <c r="C90" s="1">
        <f t="shared" si="6"/>
        <v>4</v>
      </c>
      <c r="D90" s="134">
        <f t="shared" si="4"/>
        <v>15010000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4S</v>
      </c>
      <c r="H90" s="1" t="str">
        <f>INDEX(FCF[MarkTo],MATCH(FCFdata[[#This Row],[FCFindex]],FCF[FCFindex]))</f>
        <v>5U</v>
      </c>
      <c r="I90" s="118">
        <f>FCFdata[[#This Row],[SampleLabel]]+3</f>
        <v>15010003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15010005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15</v>
      </c>
      <c r="B91" s="1">
        <f t="shared" si="5"/>
        <v>1</v>
      </c>
      <c r="C91" s="1">
        <f t="shared" si="6"/>
        <v>5</v>
      </c>
      <c r="D91" s="134">
        <f t="shared" si="4"/>
        <v>15010000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5U</v>
      </c>
      <c r="H91" s="1" t="str">
        <f>INDEX(FCF[MarkTo],MATCH(FCFdata[[#This Row],[FCFindex]],FCF[FCFindex]))</f>
        <v>6Rot</v>
      </c>
      <c r="I91" s="118">
        <f>FCFdata[[#This Row],[SampleLabel]]+3</f>
        <v>15010003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15010005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16</v>
      </c>
      <c r="B92" s="1">
        <f t="shared" si="5"/>
        <v>1</v>
      </c>
      <c r="C92" s="1">
        <f t="shared" si="6"/>
        <v>0</v>
      </c>
      <c r="D92" s="134">
        <f t="shared" si="4"/>
        <v>16010000</v>
      </c>
      <c r="E92" s="1">
        <f>INDEX(FCF[From],MATCH(FCFdata[[#This Row],[FCFindex]],FCF[FCFindex]))</f>
        <v>1</v>
      </c>
      <c r="F92" s="1">
        <f>INDEX(FCF[To],MATCH(FCFdata[[#This Row],[FCFindex]],FCF[FCFindex]))</f>
        <v>2</v>
      </c>
      <c r="G92" s="1" t="str">
        <f>INDEX(FCF[MarkFrom],MATCH(FCFdata[[#This Row],[FCFindex]],FCF[FCFindex]))</f>
        <v>1OctM</v>
      </c>
      <c r="H92" s="1" t="str">
        <f>INDEX(FCF[MarkTo],MATCH(FCFdata[[#This Row],[FCFindex]],FCF[FCFindex]))</f>
        <v>2D</v>
      </c>
      <c r="I92" s="118">
        <f>FCFdata[[#This Row],[SampleLabel]]+3</f>
        <v>16010003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16010005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16</v>
      </c>
      <c r="B93" s="1">
        <f t="shared" si="5"/>
        <v>1</v>
      </c>
      <c r="C93" s="1">
        <f t="shared" si="6"/>
        <v>1</v>
      </c>
      <c r="D93" s="134">
        <f t="shared" si="4"/>
        <v>16010000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16010003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16010005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16</v>
      </c>
      <c r="B94" s="1">
        <f t="shared" si="5"/>
        <v>1</v>
      </c>
      <c r="C94" s="1">
        <f t="shared" si="6"/>
        <v>2</v>
      </c>
      <c r="D94" s="134">
        <f t="shared" si="4"/>
        <v>16010000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3P</v>
      </c>
      <c r="I94" s="118">
        <f>FCFdata[[#This Row],[SampleLabel]]+3</f>
        <v>16010003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16010005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16</v>
      </c>
      <c r="B95" s="1">
        <f t="shared" si="5"/>
        <v>1</v>
      </c>
      <c r="C95" s="1">
        <f t="shared" si="6"/>
        <v>3</v>
      </c>
      <c r="D95" s="134">
        <f t="shared" si="4"/>
        <v>16010000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3P</v>
      </c>
      <c r="H95" s="1" t="str">
        <f>INDEX(FCF[MarkTo],MATCH(FCFdata[[#This Row],[FCFindex]],FCF[FCFindex]))</f>
        <v>4S</v>
      </c>
      <c r="I95" s="118">
        <f>FCFdata[[#This Row],[SampleLabel]]+3</f>
        <v>16010003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16010005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16</v>
      </c>
      <c r="B96" s="1">
        <f t="shared" si="5"/>
        <v>1</v>
      </c>
      <c r="C96" s="1">
        <f t="shared" si="6"/>
        <v>4</v>
      </c>
      <c r="D96" s="134">
        <f t="shared" si="4"/>
        <v>16010000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4S</v>
      </c>
      <c r="H96" s="1" t="str">
        <f>INDEX(FCF[MarkTo],MATCH(FCFdata[[#This Row],[FCFindex]],FCF[FCFindex]))</f>
        <v>5U</v>
      </c>
      <c r="I96" s="118">
        <f>FCFdata[[#This Row],[SampleLabel]]+3</f>
        <v>16010003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16010005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16</v>
      </c>
      <c r="B97" s="1">
        <f t="shared" si="5"/>
        <v>1</v>
      </c>
      <c r="C97" s="1">
        <f t="shared" si="6"/>
        <v>5</v>
      </c>
      <c r="D97" s="134">
        <f t="shared" si="4"/>
        <v>16010000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5U</v>
      </c>
      <c r="H97" s="1" t="str">
        <f>INDEX(FCF[MarkTo],MATCH(FCFdata[[#This Row],[FCFindex]],FCF[FCFindex]))</f>
        <v>6Rot</v>
      </c>
      <c r="I97" s="118">
        <f>FCFdata[[#This Row],[SampleLabel]]+3</f>
        <v>16010003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16010005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17</v>
      </c>
      <c r="B98" s="1">
        <f t="shared" si="5"/>
        <v>1</v>
      </c>
      <c r="C98" s="1">
        <f t="shared" si="6"/>
        <v>0</v>
      </c>
      <c r="D98" s="134">
        <f t="shared" si="4"/>
        <v>17010000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1OctM</v>
      </c>
      <c r="H98" s="1" t="str">
        <f>INDEX(FCF[MarkTo],MATCH(FCFdata[[#This Row],[FCFindex]],FCF[FCFindex]))</f>
        <v>2D</v>
      </c>
      <c r="I98" s="118">
        <f>FCFdata[[#This Row],[SampleLabel]]+3</f>
        <v>17010003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17</v>
      </c>
      <c r="B99" s="1">
        <f t="shared" si="5"/>
        <v>1</v>
      </c>
      <c r="C99" s="1">
        <f t="shared" si="6"/>
        <v>1</v>
      </c>
      <c r="D99" s="134">
        <f t="shared" si="4"/>
        <v>17010000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2D</v>
      </c>
      <c r="H99" s="1" t="str">
        <f>INDEX(FCF[MarkTo],MATCH(FCFdata[[#This Row],[FCFindex]],FCF[FCFindex]))</f>
        <v>2c</v>
      </c>
      <c r="I99" s="118">
        <f>FCFdata[[#This Row],[SampleLabel]]+3</f>
        <v>17010003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17</v>
      </c>
      <c r="B100" s="1">
        <f t="shared" si="5"/>
        <v>1</v>
      </c>
      <c r="C100" s="1">
        <f t="shared" si="6"/>
        <v>2</v>
      </c>
      <c r="D100" s="134">
        <f t="shared" si="4"/>
        <v>17010000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2c</v>
      </c>
      <c r="H100" s="1" t="str">
        <f>INDEX(FCF[MarkTo],MATCH(FCFdata[[#This Row],[FCFindex]],FCF[FCFindex]))</f>
        <v>3P</v>
      </c>
      <c r="I100" s="118">
        <f>FCFdata[[#This Row],[SampleLabel]]+3</f>
        <v>17010003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17010005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17</v>
      </c>
      <c r="B101" s="1">
        <f t="shared" si="5"/>
        <v>1</v>
      </c>
      <c r="C101" s="1">
        <f t="shared" si="6"/>
        <v>3</v>
      </c>
      <c r="D101" s="134">
        <f t="shared" si="4"/>
        <v>17010000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3P</v>
      </c>
      <c r="H101" s="1" t="str">
        <f>INDEX(FCF[MarkTo],MATCH(FCFdata[[#This Row],[FCFindex]],FCF[FCFindex]))</f>
        <v>4S</v>
      </c>
      <c r="I101" s="118">
        <f>FCFdata[[#This Row],[SampleLabel]]+3</f>
        <v>17010003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17010005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17</v>
      </c>
      <c r="B102" s="1">
        <f t="shared" si="5"/>
        <v>1</v>
      </c>
      <c r="C102" s="1">
        <f t="shared" si="6"/>
        <v>4</v>
      </c>
      <c r="D102" s="134">
        <f t="shared" si="4"/>
        <v>17010000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4S</v>
      </c>
      <c r="H102" s="1" t="str">
        <f>INDEX(FCF[MarkTo],MATCH(FCFdata[[#This Row],[FCFindex]],FCF[FCFindex]))</f>
        <v>5U</v>
      </c>
      <c r="I102" s="118">
        <f>FCFdata[[#This Row],[SampleLabel]]+3</f>
        <v>17010003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17010005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17</v>
      </c>
      <c r="B103" s="1">
        <f t="shared" si="5"/>
        <v>1</v>
      </c>
      <c r="C103" s="1">
        <f t="shared" si="6"/>
        <v>5</v>
      </c>
      <c r="D103" s="134">
        <f t="shared" si="4"/>
        <v>17010000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5U</v>
      </c>
      <c r="H103" s="1" t="str">
        <f>INDEX(FCF[MarkTo],MATCH(FCFdata[[#This Row],[FCFindex]],FCF[FCFindex]))</f>
        <v>6Rot</v>
      </c>
      <c r="I103" s="118">
        <f>FCFdata[[#This Row],[SampleLabel]]+3</f>
        <v>17010003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17010005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18</v>
      </c>
      <c r="B104" s="1">
        <f t="shared" si="5"/>
        <v>1</v>
      </c>
      <c r="C104" s="1">
        <f t="shared" si="6"/>
        <v>0</v>
      </c>
      <c r="D104" s="134">
        <f t="shared" si="4"/>
        <v>18010000</v>
      </c>
      <c r="E104" s="1">
        <f>INDEX(FCF[From],MATCH(FCFdata[[#This Row],[FCFindex]],FCF[FCFindex]))</f>
        <v>1</v>
      </c>
      <c r="F104" s="1">
        <f>INDEX(FCF[To],MATCH(FCFdata[[#This Row],[FCFindex]],FCF[FCFindex]))</f>
        <v>2</v>
      </c>
      <c r="G104" s="1" t="str">
        <f>INDEX(FCF[MarkFrom],MATCH(FCFdata[[#This Row],[FCFindex]],FCF[FCFindex]))</f>
        <v>1OctM</v>
      </c>
      <c r="H104" s="1" t="str">
        <f>INDEX(FCF[MarkTo],MATCH(FCFdata[[#This Row],[FCFindex]],FCF[FCFindex]))</f>
        <v>2D</v>
      </c>
      <c r="I104" s="118">
        <f>FCFdata[[#This Row],[SampleLabel]]+3</f>
        <v>18010003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18</v>
      </c>
      <c r="B105" s="1">
        <f t="shared" si="5"/>
        <v>1</v>
      </c>
      <c r="C105" s="1">
        <f t="shared" si="6"/>
        <v>1</v>
      </c>
      <c r="D105" s="134">
        <f t="shared" si="4"/>
        <v>18010000</v>
      </c>
      <c r="E105" s="1">
        <f>INDEX(FCF[From],MATCH(FCFdata[[#This Row],[FCFindex]],FCF[FCFindex]))</f>
        <v>2</v>
      </c>
      <c r="F105" s="1">
        <f>INDEX(FCF[To],MATCH(FCFdata[[#This Row],[FCFindex]],FCF[FCFindex]))</f>
        <v>3</v>
      </c>
      <c r="G105" s="1" t="str">
        <f>INDEX(FCF[MarkFrom],MATCH(FCFdata[[#This Row],[FCFindex]],FCF[FCFindex]))</f>
        <v>2D</v>
      </c>
      <c r="H105" s="1" t="str">
        <f>INDEX(FCF[MarkTo],MATCH(FCFdata[[#This Row],[FCFindex]],FCF[FCFindex]))</f>
        <v>2c</v>
      </c>
      <c r="I105" s="118">
        <f>FCFdata[[#This Row],[SampleLabel]]+3</f>
        <v>18010003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18</v>
      </c>
      <c r="B106" s="1">
        <f t="shared" si="5"/>
        <v>1</v>
      </c>
      <c r="C106" s="1">
        <f t="shared" si="6"/>
        <v>2</v>
      </c>
      <c r="D106" s="134">
        <f t="shared" si="4"/>
        <v>18010000</v>
      </c>
      <c r="E106" s="1">
        <f>INDEX(FCF[From],MATCH(FCFdata[[#This Row],[FCFindex]],FCF[FCFindex]))</f>
        <v>3</v>
      </c>
      <c r="F106" s="1">
        <f>INDEX(FCF[To],MATCH(FCFdata[[#This Row],[FCFindex]],FCF[FCFindex]))</f>
        <v>4</v>
      </c>
      <c r="G106" s="1" t="str">
        <f>INDEX(FCF[MarkFrom],MATCH(FCFdata[[#This Row],[FCFindex]],FCF[FCFindex]))</f>
        <v>2c</v>
      </c>
      <c r="H106" s="1" t="str">
        <f>INDEX(FCF[MarkTo],MATCH(FCFdata[[#This Row],[FCFindex]],FCF[FCFindex]))</f>
        <v>3P</v>
      </c>
      <c r="I106" s="118">
        <f>FCFdata[[#This Row],[SampleLabel]]+3</f>
        <v>18010003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18</v>
      </c>
      <c r="B107" s="1">
        <f t="shared" si="5"/>
        <v>1</v>
      </c>
      <c r="C107" s="1">
        <f t="shared" si="6"/>
        <v>3</v>
      </c>
      <c r="D107" s="134">
        <f t="shared" si="4"/>
        <v>18010000</v>
      </c>
      <c r="E107" s="1">
        <f>INDEX(FCF[From],MATCH(FCFdata[[#This Row],[FCFindex]],FCF[FCFindex]))</f>
        <v>4</v>
      </c>
      <c r="F107" s="1">
        <f>INDEX(FCF[To],MATCH(FCFdata[[#This Row],[FCFindex]],FCF[FCFindex]))</f>
        <v>5</v>
      </c>
      <c r="G107" s="1" t="str">
        <f>INDEX(FCF[MarkFrom],MATCH(FCFdata[[#This Row],[FCFindex]],FCF[FCFindex]))</f>
        <v>3P</v>
      </c>
      <c r="H107" s="1" t="str">
        <f>INDEX(FCF[MarkTo],MATCH(FCFdata[[#This Row],[FCFindex]],FCF[FCFindex]))</f>
        <v>4S</v>
      </c>
      <c r="I107" s="118">
        <f>FCFdata[[#This Row],[SampleLabel]]+3</f>
        <v>18010003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18</v>
      </c>
      <c r="B108" s="1">
        <f t="shared" si="5"/>
        <v>1</v>
      </c>
      <c r="C108" s="1">
        <f t="shared" si="6"/>
        <v>4</v>
      </c>
      <c r="D108" s="134">
        <f t="shared" si="4"/>
        <v>18010000</v>
      </c>
      <c r="E108" s="1">
        <f>INDEX(FCF[From],MATCH(FCFdata[[#This Row],[FCFindex]],FCF[FCFindex]))</f>
        <v>5</v>
      </c>
      <c r="F108" s="1">
        <f>INDEX(FCF[To],MATCH(FCFdata[[#This Row],[FCFindex]],FCF[FCFindex]))</f>
        <v>6</v>
      </c>
      <c r="G108" s="1" t="str">
        <f>INDEX(FCF[MarkFrom],MATCH(FCFdata[[#This Row],[FCFindex]],FCF[FCFindex]))</f>
        <v>4S</v>
      </c>
      <c r="H108" s="1" t="str">
        <f>INDEX(FCF[MarkTo],MATCH(FCFdata[[#This Row],[FCFindex]],FCF[FCFindex]))</f>
        <v>5U</v>
      </c>
      <c r="I108" s="118">
        <f>FCFdata[[#This Row],[SampleLabel]]+3</f>
        <v>18010003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18</v>
      </c>
      <c r="B109" s="1">
        <f t="shared" si="5"/>
        <v>1</v>
      </c>
      <c r="C109" s="1">
        <f t="shared" si="6"/>
        <v>5</v>
      </c>
      <c r="D109" s="134">
        <f t="shared" si="4"/>
        <v>18010000</v>
      </c>
      <c r="E109" s="1">
        <f>INDEX(FCF[From],MATCH(FCFdata[[#This Row],[FCFindex]],FCF[FCFindex]))</f>
        <v>6</v>
      </c>
      <c r="F109" s="1">
        <f>INDEX(FCF[To],MATCH(FCFdata[[#This Row],[FCFindex]],FCF[FCFindex]))</f>
        <v>7</v>
      </c>
      <c r="G109" s="1" t="str">
        <f>INDEX(FCF[MarkFrom],MATCH(FCFdata[[#This Row],[FCFindex]],FCF[FCFindex]))</f>
        <v>5U</v>
      </c>
      <c r="H109" s="1" t="str">
        <f>INDEX(FCF[MarkTo],MATCH(FCFdata[[#This Row],[FCFindex]],FCF[FCFindex]))</f>
        <v>6Rot</v>
      </c>
      <c r="I109" s="118">
        <f>FCFdata[[#This Row],[SampleLabel]]+3</f>
        <v>18010003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19</v>
      </c>
      <c r="B110" s="1">
        <f t="shared" si="5"/>
        <v>1</v>
      </c>
      <c r="C110" s="1">
        <f t="shared" si="6"/>
        <v>0</v>
      </c>
      <c r="D110" s="134">
        <f t="shared" si="4"/>
        <v>19010000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1OctM</v>
      </c>
      <c r="H110" s="1" t="str">
        <f>INDEX(FCF[MarkTo],MATCH(FCFdata[[#This Row],[FCFindex]],FCF[FCFindex]))</f>
        <v>2D</v>
      </c>
      <c r="I110" s="118">
        <f>FCFdata[[#This Row],[SampleLabel]]+3</f>
        <v>19010003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19</v>
      </c>
      <c r="B111" s="1">
        <f t="shared" si="5"/>
        <v>1</v>
      </c>
      <c r="C111" s="1">
        <f t="shared" si="6"/>
        <v>1</v>
      </c>
      <c r="D111" s="134">
        <f t="shared" si="4"/>
        <v>19010000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2D</v>
      </c>
      <c r="H111" s="1" t="str">
        <f>INDEX(FCF[MarkTo],MATCH(FCFdata[[#This Row],[FCFindex]],FCF[FCFindex]))</f>
        <v>2c</v>
      </c>
      <c r="I111" s="118">
        <f>FCFdata[[#This Row],[SampleLabel]]+3</f>
        <v>19010003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19</v>
      </c>
      <c r="B112" s="1">
        <f t="shared" si="5"/>
        <v>1</v>
      </c>
      <c r="C112" s="1">
        <f t="shared" si="6"/>
        <v>2</v>
      </c>
      <c r="D112" s="134">
        <f t="shared" si="4"/>
        <v>19010000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2c</v>
      </c>
      <c r="H112" s="1" t="str">
        <f>INDEX(FCF[MarkTo],MATCH(FCFdata[[#This Row],[FCFindex]],FCF[FCFindex]))</f>
        <v>3P</v>
      </c>
      <c r="I112" s="118">
        <f>FCFdata[[#This Row],[SampleLabel]]+3</f>
        <v>19010003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19</v>
      </c>
      <c r="B113" s="1">
        <f t="shared" si="5"/>
        <v>1</v>
      </c>
      <c r="C113" s="1">
        <f t="shared" si="6"/>
        <v>3</v>
      </c>
      <c r="D113" s="134">
        <f t="shared" si="4"/>
        <v>19010000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3P</v>
      </c>
      <c r="H113" s="1" t="str">
        <f>INDEX(FCF[MarkTo],MATCH(FCFdata[[#This Row],[FCFindex]],FCF[FCFindex]))</f>
        <v>4S</v>
      </c>
      <c r="I113" s="118">
        <f>FCFdata[[#This Row],[SampleLabel]]+3</f>
        <v>19010003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19</v>
      </c>
      <c r="B114" s="1">
        <f t="shared" si="5"/>
        <v>1</v>
      </c>
      <c r="C114" s="1">
        <f t="shared" si="6"/>
        <v>4</v>
      </c>
      <c r="D114" s="134">
        <f t="shared" si="4"/>
        <v>19010000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4S</v>
      </c>
      <c r="H114" s="1" t="str">
        <f>INDEX(FCF[MarkTo],MATCH(FCFdata[[#This Row],[FCFindex]],FCF[FCFindex]))</f>
        <v>5U</v>
      </c>
      <c r="I114" s="118">
        <f>FCFdata[[#This Row],[SampleLabel]]+3</f>
        <v>19010003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19</v>
      </c>
      <c r="B115" s="1">
        <f t="shared" si="5"/>
        <v>1</v>
      </c>
      <c r="C115" s="1">
        <f t="shared" si="6"/>
        <v>5</v>
      </c>
      <c r="D115" s="134">
        <f t="shared" si="4"/>
        <v>19010000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5U</v>
      </c>
      <c r="H115" s="1" t="str">
        <f>INDEX(FCF[MarkTo],MATCH(FCFdata[[#This Row],[FCFindex]],FCF[FCFindex]))</f>
        <v>6Rot</v>
      </c>
      <c r="I115" s="118">
        <f>FCFdata[[#This Row],[SampleLabel]]+3</f>
        <v>19010003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20</v>
      </c>
      <c r="B116" s="1">
        <f t="shared" si="5"/>
        <v>1</v>
      </c>
      <c r="C116" s="1">
        <f t="shared" si="6"/>
        <v>0</v>
      </c>
      <c r="D116" s="134">
        <f t="shared" si="4"/>
        <v>20010000</v>
      </c>
      <c r="E116" s="1">
        <f>INDEX(FCF[From],MATCH(FCFdata[[#This Row],[FCFindex]],FCF[FCFindex]))</f>
        <v>1</v>
      </c>
      <c r="F116" s="1">
        <f>INDEX(FCF[To],MATCH(FCFdata[[#This Row],[FCFindex]],FCF[FCFindex]))</f>
        <v>2</v>
      </c>
      <c r="G116" s="1" t="str">
        <f>INDEX(FCF[MarkFrom],MATCH(FCFdata[[#This Row],[FCFindex]],FCF[FCFindex]))</f>
        <v>1OctM</v>
      </c>
      <c r="H116" s="1" t="str">
        <f>INDEX(FCF[MarkTo],MATCH(FCFdata[[#This Row],[FCFindex]],FCF[FCFindex]))</f>
        <v>2D</v>
      </c>
      <c r="I116" s="118">
        <f>FCFdata[[#This Row],[SampleLabel]]+3</f>
        <v>20010003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20010005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20</v>
      </c>
      <c r="B117" s="1">
        <f t="shared" si="5"/>
        <v>1</v>
      </c>
      <c r="C117" s="1">
        <f t="shared" si="6"/>
        <v>1</v>
      </c>
      <c r="D117" s="134">
        <f t="shared" si="4"/>
        <v>20010000</v>
      </c>
      <c r="E117" s="1">
        <f>INDEX(FCF[From],MATCH(FCFdata[[#This Row],[FCFindex]],FCF[FCFindex]))</f>
        <v>2</v>
      </c>
      <c r="F117" s="1">
        <f>INDEX(FCF[To],MATCH(FCFdata[[#This Row],[FCFindex]],FCF[FCFindex]))</f>
        <v>3</v>
      </c>
      <c r="G117" s="1" t="str">
        <f>INDEX(FCF[MarkFrom],MATCH(FCFdata[[#This Row],[FCFindex]],FCF[FCFindex]))</f>
        <v>2D</v>
      </c>
      <c r="H117" s="1" t="str">
        <f>INDEX(FCF[MarkTo],MATCH(FCFdata[[#This Row],[FCFindex]],FCF[FCFindex]))</f>
        <v>2c</v>
      </c>
      <c r="I117" s="118">
        <f>FCFdata[[#This Row],[SampleLabel]]+3</f>
        <v>20010003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20010005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20</v>
      </c>
      <c r="B118" s="1">
        <f t="shared" si="5"/>
        <v>1</v>
      </c>
      <c r="C118" s="1">
        <f t="shared" si="6"/>
        <v>2</v>
      </c>
      <c r="D118" s="134">
        <f t="shared" si="4"/>
        <v>20010000</v>
      </c>
      <c r="E118" s="1">
        <f>INDEX(FCF[From],MATCH(FCFdata[[#This Row],[FCFindex]],FCF[FCFindex]))</f>
        <v>3</v>
      </c>
      <c r="F118" s="1">
        <f>INDEX(FCF[To],MATCH(FCFdata[[#This Row],[FCFindex]],FCF[FCFindex]))</f>
        <v>4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3P</v>
      </c>
      <c r="I118" s="118">
        <f>FCFdata[[#This Row],[SampleLabel]]+3</f>
        <v>20010003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20010005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20</v>
      </c>
      <c r="B119" s="1">
        <f t="shared" si="5"/>
        <v>1</v>
      </c>
      <c r="C119" s="1">
        <f t="shared" si="6"/>
        <v>3</v>
      </c>
      <c r="D119" s="134">
        <f t="shared" si="4"/>
        <v>20010000</v>
      </c>
      <c r="E119" s="1">
        <f>INDEX(FCF[From],MATCH(FCFdata[[#This Row],[FCFindex]],FCF[FCFindex]))</f>
        <v>4</v>
      </c>
      <c r="F119" s="1">
        <f>INDEX(FCF[To],MATCH(FCFdata[[#This Row],[FCFindex]],FCF[FCFindex]))</f>
        <v>5</v>
      </c>
      <c r="G119" s="1" t="str">
        <f>INDEX(FCF[MarkFrom],MATCH(FCFdata[[#This Row],[FCFindex]],FCF[FCFindex]))</f>
        <v>3P</v>
      </c>
      <c r="H119" s="1" t="str">
        <f>INDEX(FCF[MarkTo],MATCH(FCFdata[[#This Row],[FCFindex]],FCF[FCFindex]))</f>
        <v>4S</v>
      </c>
      <c r="I119" s="118">
        <f>FCFdata[[#This Row],[SampleLabel]]+3</f>
        <v>20010003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20010005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20</v>
      </c>
      <c r="B120" s="1">
        <f t="shared" si="5"/>
        <v>1</v>
      </c>
      <c r="C120" s="1">
        <f t="shared" si="6"/>
        <v>4</v>
      </c>
      <c r="D120" s="134">
        <f t="shared" si="4"/>
        <v>20010000</v>
      </c>
      <c r="E120" s="1">
        <f>INDEX(FCF[From],MATCH(FCFdata[[#This Row],[FCFindex]],FCF[FCFindex]))</f>
        <v>5</v>
      </c>
      <c r="F120" s="1">
        <f>INDEX(FCF[To],MATCH(FCFdata[[#This Row],[FCFindex]],FCF[FCFindex]))</f>
        <v>6</v>
      </c>
      <c r="G120" s="1" t="str">
        <f>INDEX(FCF[MarkFrom],MATCH(FCFdata[[#This Row],[FCFindex]],FCF[FCFindex]))</f>
        <v>4S</v>
      </c>
      <c r="H120" s="1" t="str">
        <f>INDEX(FCF[MarkTo],MATCH(FCFdata[[#This Row],[FCFindex]],FCF[FCFindex]))</f>
        <v>5U</v>
      </c>
      <c r="I120" s="118">
        <f>FCFdata[[#This Row],[SampleLabel]]+3</f>
        <v>20010003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20010005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20</v>
      </c>
      <c r="B121" s="1">
        <f t="shared" si="5"/>
        <v>1</v>
      </c>
      <c r="C121" s="1">
        <f t="shared" si="6"/>
        <v>5</v>
      </c>
      <c r="D121" s="134">
        <f t="shared" si="4"/>
        <v>20010000</v>
      </c>
      <c r="E121" s="1">
        <f>INDEX(FCF[From],MATCH(FCFdata[[#This Row],[FCFindex]],FCF[FCFindex]))</f>
        <v>6</v>
      </c>
      <c r="F121" s="1">
        <f>INDEX(FCF[To],MATCH(FCFdata[[#This Row],[FCFindex]],FCF[FCFindex]))</f>
        <v>7</v>
      </c>
      <c r="G121" s="1" t="str">
        <f>INDEX(FCF[MarkFrom],MATCH(FCFdata[[#This Row],[FCFindex]],FCF[FCFindex]))</f>
        <v>5U</v>
      </c>
      <c r="H121" s="1" t="str">
        <f>INDEX(FCF[MarkTo],MATCH(FCFdata[[#This Row],[FCFindex]],FCF[FCFindex]))</f>
        <v>6Rot</v>
      </c>
      <c r="I121" s="118">
        <f>FCFdata[[#This Row],[SampleLabel]]+3</f>
        <v>20010003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20010005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21</v>
      </c>
      <c r="B122" s="1">
        <f t="shared" si="5"/>
        <v>1</v>
      </c>
      <c r="C122" s="1">
        <f t="shared" si="6"/>
        <v>0</v>
      </c>
      <c r="D122" s="134">
        <f t="shared" si="4"/>
        <v>21010000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1OctM</v>
      </c>
      <c r="H122" s="1" t="str">
        <f>INDEX(FCF[MarkTo],MATCH(FCFdata[[#This Row],[FCFindex]],FCF[FCFindex]))</f>
        <v>2D</v>
      </c>
      <c r="I122" s="118">
        <f>FCFdata[[#This Row],[SampleLabel]]+3</f>
        <v>21010003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21010005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21</v>
      </c>
      <c r="B123" s="1">
        <f t="shared" si="5"/>
        <v>1</v>
      </c>
      <c r="C123" s="1">
        <f t="shared" si="6"/>
        <v>1</v>
      </c>
      <c r="D123" s="134">
        <f t="shared" si="4"/>
        <v>21010000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21010003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21010005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21</v>
      </c>
      <c r="B124" s="1">
        <f t="shared" si="5"/>
        <v>1</v>
      </c>
      <c r="C124" s="1">
        <f t="shared" si="6"/>
        <v>2</v>
      </c>
      <c r="D124" s="134">
        <f t="shared" si="4"/>
        <v>21010000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3P</v>
      </c>
      <c r="I124" s="118">
        <f>FCFdata[[#This Row],[SampleLabel]]+3</f>
        <v>21010003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21010005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21</v>
      </c>
      <c r="B125" s="1">
        <f t="shared" si="5"/>
        <v>1</v>
      </c>
      <c r="C125" s="1">
        <f t="shared" si="6"/>
        <v>3</v>
      </c>
      <c r="D125" s="134">
        <f t="shared" si="4"/>
        <v>21010000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3P</v>
      </c>
      <c r="H125" s="1" t="str">
        <f>INDEX(FCF[MarkTo],MATCH(FCFdata[[#This Row],[FCFindex]],FCF[FCFindex]))</f>
        <v>4S</v>
      </c>
      <c r="I125" s="118">
        <f>FCFdata[[#This Row],[SampleLabel]]+3</f>
        <v>21010003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21010005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21</v>
      </c>
      <c r="B126" s="1">
        <f t="shared" si="5"/>
        <v>1</v>
      </c>
      <c r="C126" s="1">
        <f t="shared" si="6"/>
        <v>4</v>
      </c>
      <c r="D126" s="134">
        <f t="shared" si="4"/>
        <v>21010000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4S</v>
      </c>
      <c r="H126" s="1" t="str">
        <f>INDEX(FCF[MarkTo],MATCH(FCFdata[[#This Row],[FCFindex]],FCF[FCFindex]))</f>
        <v>5U</v>
      </c>
      <c r="I126" s="118">
        <f>FCFdata[[#This Row],[SampleLabel]]+3</f>
        <v>21010003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21010005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21</v>
      </c>
      <c r="B127" s="1">
        <f t="shared" si="5"/>
        <v>1</v>
      </c>
      <c r="C127" s="1">
        <f t="shared" si="6"/>
        <v>5</v>
      </c>
      <c r="D127" s="134">
        <f t="shared" si="4"/>
        <v>21010000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5U</v>
      </c>
      <c r="H127" s="1" t="str">
        <f>INDEX(FCF[MarkTo],MATCH(FCFdata[[#This Row],[FCFindex]],FCF[FCFindex]))</f>
        <v>6Rot</v>
      </c>
      <c r="I127" s="118">
        <f>FCFdata[[#This Row],[SampleLabel]]+3</f>
        <v>21010003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21010005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22</v>
      </c>
      <c r="B128" s="1">
        <f t="shared" si="5"/>
        <v>1</v>
      </c>
      <c r="C128" s="1">
        <f t="shared" si="6"/>
        <v>0</v>
      </c>
      <c r="D128" s="134">
        <f t="shared" si="4"/>
        <v>22010000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1OctM</v>
      </c>
      <c r="H128" s="1" t="str">
        <f>INDEX(FCF[MarkTo],MATCH(FCFdata[[#This Row],[FCFindex]],FCF[FCFindex]))</f>
        <v>2D</v>
      </c>
      <c r="I128" s="118">
        <f>FCFdata[[#This Row],[SampleLabel]]+3</f>
        <v>22010003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22010005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22</v>
      </c>
      <c r="B129" s="1">
        <f t="shared" si="5"/>
        <v>1</v>
      </c>
      <c r="C129" s="1">
        <f t="shared" si="6"/>
        <v>1</v>
      </c>
      <c r="D129" s="134">
        <f t="shared" si="4"/>
        <v>22010000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2D</v>
      </c>
      <c r="H129" s="1" t="str">
        <f>INDEX(FCF[MarkTo],MATCH(FCFdata[[#This Row],[FCFindex]],FCF[FCFindex]))</f>
        <v>2c</v>
      </c>
      <c r="I129" s="118">
        <f>FCFdata[[#This Row],[SampleLabel]]+3</f>
        <v>22010003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22010005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22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22010000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2c</v>
      </c>
      <c r="H130" s="1" t="str">
        <f>INDEX(FCF[MarkTo],MATCH(FCFdata[[#This Row],[FCFindex]],FCF[FCFindex]))</f>
        <v>3P</v>
      </c>
      <c r="I130" s="118">
        <f>FCFdata[[#This Row],[SampleLabel]]+3</f>
        <v>22010003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22010005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22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22010000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3P</v>
      </c>
      <c r="H131" s="1" t="str">
        <f>INDEX(FCF[MarkTo],MATCH(FCFdata[[#This Row],[FCFindex]],FCF[FCFindex]))</f>
        <v>4S</v>
      </c>
      <c r="I131" s="118">
        <f>FCFdata[[#This Row],[SampleLabel]]+3</f>
        <v>22010003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22010005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22</v>
      </c>
      <c r="B132" s="1">
        <f t="shared" si="9"/>
        <v>1</v>
      </c>
      <c r="C132" s="1">
        <f t="shared" si="10"/>
        <v>4</v>
      </c>
      <c r="D132" s="134">
        <f t="shared" si="8"/>
        <v>22010000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4S</v>
      </c>
      <c r="H132" s="1" t="str">
        <f>INDEX(FCF[MarkTo],MATCH(FCFdata[[#This Row],[FCFindex]],FCF[FCFindex]))</f>
        <v>5U</v>
      </c>
      <c r="I132" s="118">
        <f>FCFdata[[#This Row],[SampleLabel]]+3</f>
        <v>22010003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22010005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22</v>
      </c>
      <c r="B133" s="1">
        <f t="shared" si="9"/>
        <v>1</v>
      </c>
      <c r="C133" s="1">
        <f t="shared" si="10"/>
        <v>5</v>
      </c>
      <c r="D133" s="134">
        <f t="shared" si="8"/>
        <v>22010000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5U</v>
      </c>
      <c r="H133" s="1" t="str">
        <f>INDEX(FCF[MarkTo],MATCH(FCFdata[[#This Row],[FCFindex]],FCF[FCFindex]))</f>
        <v>6Rot</v>
      </c>
      <c r="I133" s="118">
        <f>FCFdata[[#This Row],[SampleLabel]]+3</f>
        <v>22010003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22010005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23</v>
      </c>
      <c r="B134" s="1">
        <f t="shared" si="9"/>
        <v>1</v>
      </c>
      <c r="C134" s="1">
        <f t="shared" si="10"/>
        <v>0</v>
      </c>
      <c r="D134" s="134">
        <f t="shared" si="8"/>
        <v>23010000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1OctM</v>
      </c>
      <c r="H134" s="1" t="str">
        <f>INDEX(FCF[MarkTo],MATCH(FCFdata[[#This Row],[FCFindex]],FCF[FCFindex]))</f>
        <v>2D</v>
      </c>
      <c r="I134" s="118">
        <f>FCFdata[[#This Row],[SampleLabel]]+3</f>
        <v>23010003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23010005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23</v>
      </c>
      <c r="B135" s="1">
        <f t="shared" si="9"/>
        <v>1</v>
      </c>
      <c r="C135" s="1">
        <f t="shared" si="10"/>
        <v>1</v>
      </c>
      <c r="D135" s="134">
        <f t="shared" si="8"/>
        <v>23010000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2D</v>
      </c>
      <c r="H135" s="1" t="str">
        <f>INDEX(FCF[MarkTo],MATCH(FCFdata[[#This Row],[FCFindex]],FCF[FCFindex]))</f>
        <v>2c</v>
      </c>
      <c r="I135" s="118">
        <f>FCFdata[[#This Row],[SampleLabel]]+3</f>
        <v>23010003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23010005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23</v>
      </c>
      <c r="B136" s="1">
        <f t="shared" si="9"/>
        <v>1</v>
      </c>
      <c r="C136" s="1">
        <f t="shared" si="10"/>
        <v>2</v>
      </c>
      <c r="D136" s="134">
        <f t="shared" si="8"/>
        <v>23010000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2c</v>
      </c>
      <c r="H136" s="1" t="str">
        <f>INDEX(FCF[MarkTo],MATCH(FCFdata[[#This Row],[FCFindex]],FCF[FCFindex]))</f>
        <v>3P</v>
      </c>
      <c r="I136" s="118">
        <f>FCFdata[[#This Row],[SampleLabel]]+3</f>
        <v>23010003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23010005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23</v>
      </c>
      <c r="B137" s="1">
        <f t="shared" si="9"/>
        <v>1</v>
      </c>
      <c r="C137" s="1">
        <f t="shared" si="10"/>
        <v>3</v>
      </c>
      <c r="D137" s="134">
        <f t="shared" si="8"/>
        <v>23010000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4S</v>
      </c>
      <c r="I137" s="118">
        <f>FCFdata[[#This Row],[SampleLabel]]+3</f>
        <v>23010003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23010005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23</v>
      </c>
      <c r="B138" s="1">
        <f t="shared" si="9"/>
        <v>1</v>
      </c>
      <c r="C138" s="1">
        <f t="shared" si="10"/>
        <v>4</v>
      </c>
      <c r="D138" s="134">
        <f t="shared" si="8"/>
        <v>23010000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4S</v>
      </c>
      <c r="H138" s="1" t="str">
        <f>INDEX(FCF[MarkTo],MATCH(FCFdata[[#This Row],[FCFindex]],FCF[FCFindex]))</f>
        <v>5U</v>
      </c>
      <c r="I138" s="118">
        <f>FCFdata[[#This Row],[SampleLabel]]+3</f>
        <v>23010003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23010005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23</v>
      </c>
      <c r="B139" s="1">
        <f t="shared" si="9"/>
        <v>1</v>
      </c>
      <c r="C139" s="1">
        <f t="shared" si="10"/>
        <v>5</v>
      </c>
      <c r="D139" s="134">
        <f t="shared" si="8"/>
        <v>23010000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5U</v>
      </c>
      <c r="H139" s="1" t="str">
        <f>INDEX(FCF[MarkTo],MATCH(FCFdata[[#This Row],[FCFindex]],FCF[FCFindex]))</f>
        <v>6Rot</v>
      </c>
      <c r="I139" s="118">
        <f>FCFdata[[#This Row],[SampleLabel]]+3</f>
        <v>23010003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23010005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24</v>
      </c>
      <c r="B140" s="1">
        <f t="shared" si="9"/>
        <v>1</v>
      </c>
      <c r="C140" s="1">
        <f t="shared" si="10"/>
        <v>0</v>
      </c>
      <c r="D140" s="134">
        <f t="shared" si="8"/>
        <v>24010000</v>
      </c>
      <c r="E140" s="1">
        <f>INDEX(FCF[From],MATCH(FCFdata[[#This Row],[FCFindex]],FCF[FCFindex]))</f>
        <v>1</v>
      </c>
      <c r="F140" s="1">
        <f>INDEX(FCF[To],MATCH(FCFdata[[#This Row],[FCFindex]],FCF[FCFindex]))</f>
        <v>2</v>
      </c>
      <c r="G140" s="1" t="str">
        <f>INDEX(FCF[MarkFrom],MATCH(FCFdata[[#This Row],[FCFindex]],FCF[FCFindex]))</f>
        <v>1OctM</v>
      </c>
      <c r="H140" s="1" t="str">
        <f>INDEX(FCF[MarkTo],MATCH(FCFdata[[#This Row],[FCFindex]],FCF[FCFindex]))</f>
        <v>2D</v>
      </c>
      <c r="I140" s="118">
        <f>FCFdata[[#This Row],[SampleLabel]]+3</f>
        <v>24010003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24010005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24</v>
      </c>
      <c r="B141" s="1">
        <f t="shared" si="9"/>
        <v>1</v>
      </c>
      <c r="C141" s="1">
        <f t="shared" si="10"/>
        <v>1</v>
      </c>
      <c r="D141" s="134">
        <f t="shared" si="8"/>
        <v>24010000</v>
      </c>
      <c r="E141" s="1">
        <f>INDEX(FCF[From],MATCH(FCFdata[[#This Row],[FCFindex]],FCF[FCFindex]))</f>
        <v>2</v>
      </c>
      <c r="F141" s="1">
        <f>INDEX(FCF[To],MATCH(FCFdata[[#This Row],[FCFindex]],FCF[FCFindex]))</f>
        <v>3</v>
      </c>
      <c r="G141" s="1" t="str">
        <f>INDEX(FCF[MarkFrom],MATCH(FCFdata[[#This Row],[FCFindex]],FCF[FCFindex]))</f>
        <v>2D</v>
      </c>
      <c r="H141" s="1" t="str">
        <f>INDEX(FCF[MarkTo],MATCH(FCFdata[[#This Row],[FCFindex]],FCF[FCFindex]))</f>
        <v>2c</v>
      </c>
      <c r="I141" s="118">
        <f>FCFdata[[#This Row],[SampleLabel]]+3</f>
        <v>24010003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24010005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24</v>
      </c>
      <c r="B142" s="1">
        <f t="shared" si="9"/>
        <v>1</v>
      </c>
      <c r="C142" s="1">
        <f t="shared" si="10"/>
        <v>2</v>
      </c>
      <c r="D142" s="134">
        <f t="shared" si="8"/>
        <v>24010000</v>
      </c>
      <c r="E142" s="1">
        <f>INDEX(FCF[From],MATCH(FCFdata[[#This Row],[FCFindex]],FCF[FCFindex]))</f>
        <v>3</v>
      </c>
      <c r="F142" s="1">
        <f>INDEX(FCF[To],MATCH(FCFdata[[#This Row],[FCFindex]],FCF[FCFindex]))</f>
        <v>4</v>
      </c>
      <c r="G142" s="1" t="str">
        <f>INDEX(FCF[MarkFrom],MATCH(FCFdata[[#This Row],[FCFindex]],FCF[FCFindex]))</f>
        <v>2c</v>
      </c>
      <c r="H142" s="1" t="str">
        <f>INDEX(FCF[MarkTo],MATCH(FCFdata[[#This Row],[FCFindex]],FCF[FCFindex]))</f>
        <v>3P</v>
      </c>
      <c r="I142" s="118">
        <f>FCFdata[[#This Row],[SampleLabel]]+3</f>
        <v>24010003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24010005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24</v>
      </c>
      <c r="B143" s="1">
        <f t="shared" si="9"/>
        <v>1</v>
      </c>
      <c r="C143" s="1">
        <f t="shared" si="10"/>
        <v>3</v>
      </c>
      <c r="D143" s="134">
        <f t="shared" si="8"/>
        <v>24010000</v>
      </c>
      <c r="E143" s="1">
        <f>INDEX(FCF[From],MATCH(FCFdata[[#This Row],[FCFindex]],FCF[FCFindex]))</f>
        <v>4</v>
      </c>
      <c r="F143" s="1">
        <f>INDEX(FCF[To],MATCH(FCFdata[[#This Row],[FCFindex]],FCF[FCFindex]))</f>
        <v>5</v>
      </c>
      <c r="G143" s="1" t="str">
        <f>INDEX(FCF[MarkFrom],MATCH(FCFdata[[#This Row],[FCFindex]],FCF[FCFindex]))</f>
        <v>3P</v>
      </c>
      <c r="H143" s="1" t="str">
        <f>INDEX(FCF[MarkTo],MATCH(FCFdata[[#This Row],[FCFindex]],FCF[FCFindex]))</f>
        <v>4S</v>
      </c>
      <c r="I143" s="118">
        <f>FCFdata[[#This Row],[SampleLabel]]+3</f>
        <v>24010003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24010005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24</v>
      </c>
      <c r="B144" s="1">
        <f t="shared" si="9"/>
        <v>1</v>
      </c>
      <c r="C144" s="1">
        <f t="shared" si="10"/>
        <v>4</v>
      </c>
      <c r="D144" s="134">
        <f t="shared" si="8"/>
        <v>24010000</v>
      </c>
      <c r="E144" s="1">
        <f>INDEX(FCF[From],MATCH(FCFdata[[#This Row],[FCFindex]],FCF[FCFindex]))</f>
        <v>5</v>
      </c>
      <c r="F144" s="1">
        <f>INDEX(FCF[To],MATCH(FCFdata[[#This Row],[FCFindex]],FCF[FCFindex]))</f>
        <v>6</v>
      </c>
      <c r="G144" s="1" t="str">
        <f>INDEX(FCF[MarkFrom],MATCH(FCFdata[[#This Row],[FCFindex]],FCF[FCFindex]))</f>
        <v>4S</v>
      </c>
      <c r="H144" s="1" t="str">
        <f>INDEX(FCF[MarkTo],MATCH(FCFdata[[#This Row],[FCFindex]],FCF[FCFindex]))</f>
        <v>5U</v>
      </c>
      <c r="I144" s="118">
        <f>FCFdata[[#This Row],[SampleLabel]]+3</f>
        <v>24010003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24010005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24</v>
      </c>
      <c r="B145" s="1">
        <f t="shared" si="9"/>
        <v>1</v>
      </c>
      <c r="C145" s="1">
        <f t="shared" si="10"/>
        <v>5</v>
      </c>
      <c r="D145" s="134">
        <f t="shared" si="8"/>
        <v>24010000</v>
      </c>
      <c r="E145" s="1">
        <f>INDEX(FCF[From],MATCH(FCFdata[[#This Row],[FCFindex]],FCF[FCFindex]))</f>
        <v>6</v>
      </c>
      <c r="F145" s="1">
        <f>INDEX(FCF[To],MATCH(FCFdata[[#This Row],[FCFindex]],FCF[FCFindex]))</f>
        <v>7</v>
      </c>
      <c r="G145" s="1" t="str">
        <f>INDEX(FCF[MarkFrom],MATCH(FCFdata[[#This Row],[FCFindex]],FCF[FCFindex]))</f>
        <v>5U</v>
      </c>
      <c r="H145" s="1" t="str">
        <f>INDEX(FCF[MarkTo],MATCH(FCFdata[[#This Row],[FCFindex]],FCF[FCFindex]))</f>
        <v>6Rot</v>
      </c>
      <c r="I145" s="118">
        <f>FCFdata[[#This Row],[SampleLabel]]+3</f>
        <v>24010003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24010005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25</v>
      </c>
      <c r="B146" s="1">
        <f t="shared" si="9"/>
        <v>1</v>
      </c>
      <c r="C146" s="1">
        <f t="shared" si="10"/>
        <v>0</v>
      </c>
      <c r="D146" s="134">
        <f t="shared" si="8"/>
        <v>25010000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1OctM</v>
      </c>
      <c r="H146" s="1" t="str">
        <f>INDEX(FCF[MarkTo],MATCH(FCFdata[[#This Row],[FCFindex]],FCF[FCFindex]))</f>
        <v>2D</v>
      </c>
      <c r="I146" s="118">
        <f>FCFdata[[#This Row],[SampleLabel]]+3</f>
        <v>25010003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25010005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25</v>
      </c>
      <c r="B147" s="1">
        <f t="shared" si="9"/>
        <v>1</v>
      </c>
      <c r="C147" s="1">
        <f t="shared" si="10"/>
        <v>1</v>
      </c>
      <c r="D147" s="134">
        <f t="shared" si="8"/>
        <v>25010000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2D</v>
      </c>
      <c r="H147" s="1" t="str">
        <f>INDEX(FCF[MarkTo],MATCH(FCFdata[[#This Row],[FCFindex]],FCF[FCFindex]))</f>
        <v>2c</v>
      </c>
      <c r="I147" s="118">
        <f>FCFdata[[#This Row],[SampleLabel]]+3</f>
        <v>25010003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25010005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25</v>
      </c>
      <c r="B148" s="1">
        <f t="shared" si="9"/>
        <v>1</v>
      </c>
      <c r="C148" s="1">
        <f t="shared" si="10"/>
        <v>2</v>
      </c>
      <c r="D148" s="134">
        <f t="shared" si="8"/>
        <v>25010000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3P</v>
      </c>
      <c r="I148" s="118">
        <f>FCFdata[[#This Row],[SampleLabel]]+3</f>
        <v>25010003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25010005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25</v>
      </c>
      <c r="B149" s="1">
        <f t="shared" si="9"/>
        <v>1</v>
      </c>
      <c r="C149" s="1">
        <f t="shared" si="10"/>
        <v>3</v>
      </c>
      <c r="D149" s="134">
        <f t="shared" si="8"/>
        <v>25010000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3P</v>
      </c>
      <c r="H149" s="1" t="str">
        <f>INDEX(FCF[MarkTo],MATCH(FCFdata[[#This Row],[FCFindex]],FCF[FCFindex]))</f>
        <v>4S</v>
      </c>
      <c r="I149" s="118">
        <f>FCFdata[[#This Row],[SampleLabel]]+3</f>
        <v>25010003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25010005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25</v>
      </c>
      <c r="B150" s="1">
        <f t="shared" si="9"/>
        <v>1</v>
      </c>
      <c r="C150" s="1">
        <f t="shared" si="10"/>
        <v>4</v>
      </c>
      <c r="D150" s="134">
        <f t="shared" si="8"/>
        <v>25010000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4S</v>
      </c>
      <c r="H150" s="1" t="str">
        <f>INDEX(FCF[MarkTo],MATCH(FCFdata[[#This Row],[FCFindex]],FCF[FCFindex]))</f>
        <v>5U</v>
      </c>
      <c r="I150" s="118">
        <f>FCFdata[[#This Row],[SampleLabel]]+3</f>
        <v>25010003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25010005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25</v>
      </c>
      <c r="B151" s="1">
        <f t="shared" si="9"/>
        <v>1</v>
      </c>
      <c r="C151" s="1">
        <f t="shared" si="10"/>
        <v>5</v>
      </c>
      <c r="D151" s="134">
        <f t="shared" si="8"/>
        <v>25010000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5U</v>
      </c>
      <c r="H151" s="1" t="str">
        <f>INDEX(FCF[MarkTo],MATCH(FCFdata[[#This Row],[FCFindex]],FCF[FCFindex]))</f>
        <v>6Rot</v>
      </c>
      <c r="I151" s="118">
        <f>FCFdata[[#This Row],[SampleLabel]]+3</f>
        <v>25010003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25010005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26</v>
      </c>
      <c r="B152" s="1">
        <f t="shared" si="9"/>
        <v>1</v>
      </c>
      <c r="C152" s="1">
        <f t="shared" si="10"/>
        <v>0</v>
      </c>
      <c r="D152" s="134">
        <f t="shared" si="8"/>
        <v>26010000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2</v>
      </c>
      <c r="G152" s="1" t="str">
        <f>INDEX(FCF[MarkFrom],MATCH(FCFdata[[#This Row],[FCFindex]],FCF[FCFindex]))</f>
        <v>1OctM</v>
      </c>
      <c r="H152" s="1" t="str">
        <f>INDEX(FCF[MarkTo],MATCH(FCFdata[[#This Row],[FCFindex]],FCF[FCFindex]))</f>
        <v>2D</v>
      </c>
      <c r="I152" s="118">
        <f>FCFdata[[#This Row],[SampleLabel]]+3</f>
        <v>26010003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26010005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26</v>
      </c>
      <c r="B153" s="1">
        <f t="shared" si="9"/>
        <v>1</v>
      </c>
      <c r="C153" s="1">
        <f t="shared" si="10"/>
        <v>1</v>
      </c>
      <c r="D153" s="134">
        <f t="shared" si="8"/>
        <v>26010000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26010003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26010005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26</v>
      </c>
      <c r="B154" s="1">
        <f t="shared" si="9"/>
        <v>1</v>
      </c>
      <c r="C154" s="1">
        <f t="shared" si="10"/>
        <v>2</v>
      </c>
      <c r="D154" s="134">
        <f t="shared" si="8"/>
        <v>26010000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3P</v>
      </c>
      <c r="I154" s="118">
        <f>FCFdata[[#This Row],[SampleLabel]]+3</f>
        <v>26010003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26010005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26</v>
      </c>
      <c r="B155" s="1">
        <f t="shared" si="9"/>
        <v>1</v>
      </c>
      <c r="C155" s="1">
        <f t="shared" si="10"/>
        <v>3</v>
      </c>
      <c r="D155" s="134">
        <f t="shared" si="8"/>
        <v>26010000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3P</v>
      </c>
      <c r="H155" s="1" t="str">
        <f>INDEX(FCF[MarkTo],MATCH(FCFdata[[#This Row],[FCFindex]],FCF[FCFindex]))</f>
        <v>4S</v>
      </c>
      <c r="I155" s="118">
        <f>FCFdata[[#This Row],[SampleLabel]]+3</f>
        <v>26010003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26010005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26</v>
      </c>
      <c r="B156" s="1">
        <f t="shared" si="9"/>
        <v>1</v>
      </c>
      <c r="C156" s="1">
        <f t="shared" si="10"/>
        <v>4</v>
      </c>
      <c r="D156" s="134">
        <f t="shared" si="8"/>
        <v>26010000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4S</v>
      </c>
      <c r="H156" s="1" t="str">
        <f>INDEX(FCF[MarkTo],MATCH(FCFdata[[#This Row],[FCFindex]],FCF[FCFindex]))</f>
        <v>5U</v>
      </c>
      <c r="I156" s="118">
        <f>FCFdata[[#This Row],[SampleLabel]]+3</f>
        <v>26010003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26010005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26</v>
      </c>
      <c r="B157" s="1">
        <f t="shared" si="9"/>
        <v>1</v>
      </c>
      <c r="C157" s="1">
        <f t="shared" si="10"/>
        <v>5</v>
      </c>
      <c r="D157" s="134">
        <f t="shared" si="8"/>
        <v>26010000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5U</v>
      </c>
      <c r="H157" s="1" t="str">
        <f>INDEX(FCF[MarkTo],MATCH(FCFdata[[#This Row],[FCFindex]],FCF[FCFindex]))</f>
        <v>6Rot</v>
      </c>
      <c r="I157" s="118">
        <f>FCFdata[[#This Row],[SampleLabel]]+3</f>
        <v>26010003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26010005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27</v>
      </c>
      <c r="B158" s="1">
        <f t="shared" si="9"/>
        <v>1</v>
      </c>
      <c r="C158" s="1">
        <f t="shared" si="10"/>
        <v>0</v>
      </c>
      <c r="D158" s="134">
        <f t="shared" si="8"/>
        <v>27010000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1OctM</v>
      </c>
      <c r="H158" s="1" t="str">
        <f>INDEX(FCF[MarkTo],MATCH(FCFdata[[#This Row],[FCFindex]],FCF[FCFindex]))</f>
        <v>2D</v>
      </c>
      <c r="I158" s="118">
        <f>FCFdata[[#This Row],[SampleLabel]]+3</f>
        <v>27010003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27010005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27</v>
      </c>
      <c r="B159" s="1">
        <f t="shared" si="9"/>
        <v>1</v>
      </c>
      <c r="C159" s="1">
        <f t="shared" si="10"/>
        <v>1</v>
      </c>
      <c r="D159" s="134">
        <f t="shared" si="8"/>
        <v>27010000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2D</v>
      </c>
      <c r="H159" s="1" t="str">
        <f>INDEX(FCF[MarkTo],MATCH(FCFdata[[#This Row],[FCFindex]],FCF[FCFindex]))</f>
        <v>2c</v>
      </c>
      <c r="I159" s="118">
        <f>FCFdata[[#This Row],[SampleLabel]]+3</f>
        <v>27010003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27010005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27</v>
      </c>
      <c r="B160" s="1">
        <f t="shared" si="9"/>
        <v>1</v>
      </c>
      <c r="C160" s="1">
        <f t="shared" si="10"/>
        <v>2</v>
      </c>
      <c r="D160" s="134">
        <f t="shared" si="8"/>
        <v>27010000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3P</v>
      </c>
      <c r="I160" s="118">
        <f>FCFdata[[#This Row],[SampleLabel]]+3</f>
        <v>27010003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27010005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27</v>
      </c>
      <c r="B161" s="1">
        <f t="shared" si="9"/>
        <v>1</v>
      </c>
      <c r="C161" s="1">
        <f t="shared" si="10"/>
        <v>3</v>
      </c>
      <c r="D161" s="134">
        <f t="shared" si="8"/>
        <v>27010000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3P</v>
      </c>
      <c r="H161" s="1" t="str">
        <f>INDEX(FCF[MarkTo],MATCH(FCFdata[[#This Row],[FCFindex]],FCF[FCFindex]))</f>
        <v>4S</v>
      </c>
      <c r="I161" s="118">
        <f>FCFdata[[#This Row],[SampleLabel]]+3</f>
        <v>27010003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27010005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27</v>
      </c>
      <c r="B162" s="1">
        <f t="shared" si="9"/>
        <v>1</v>
      </c>
      <c r="C162" s="1">
        <f t="shared" si="10"/>
        <v>4</v>
      </c>
      <c r="D162" s="134">
        <f t="shared" si="8"/>
        <v>27010000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4S</v>
      </c>
      <c r="H162" s="1" t="str">
        <f>INDEX(FCF[MarkTo],MATCH(FCFdata[[#This Row],[FCFindex]],FCF[FCFindex]))</f>
        <v>5U</v>
      </c>
      <c r="I162" s="118">
        <f>FCFdata[[#This Row],[SampleLabel]]+3</f>
        <v>27010003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27010005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27</v>
      </c>
      <c r="B163" s="1">
        <f t="shared" si="9"/>
        <v>1</v>
      </c>
      <c r="C163" s="1">
        <f t="shared" si="10"/>
        <v>5</v>
      </c>
      <c r="D163" s="134">
        <f t="shared" si="8"/>
        <v>27010000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5U</v>
      </c>
      <c r="H163" s="1" t="str">
        <f>INDEX(FCF[MarkTo],MATCH(FCFdata[[#This Row],[FCFindex]],FCF[FCFindex]))</f>
        <v>6Rot</v>
      </c>
      <c r="I163" s="118">
        <f>FCFdata[[#This Row],[SampleLabel]]+3</f>
        <v>27010003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27010005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28</v>
      </c>
      <c r="B164" s="1">
        <f t="shared" si="9"/>
        <v>1</v>
      </c>
      <c r="C164" s="1">
        <f t="shared" si="10"/>
        <v>0</v>
      </c>
      <c r="D164" s="134">
        <f t="shared" si="8"/>
        <v>28010000</v>
      </c>
      <c r="E164" s="1">
        <f>INDEX(FCF[From],MATCH(FCFdata[[#This Row],[FCFindex]],FCF[FCFindex]))</f>
        <v>1</v>
      </c>
      <c r="F164" s="1">
        <f>INDEX(FCF[To],MATCH(FCFdata[[#This Row],[FCFindex]],FCF[FCFindex]))</f>
        <v>2</v>
      </c>
      <c r="G164" s="1" t="str">
        <f>INDEX(FCF[MarkFrom],MATCH(FCFdata[[#This Row],[FCFindex]],FCF[FCFindex]))</f>
        <v>1OctM</v>
      </c>
      <c r="H164" s="1" t="str">
        <f>INDEX(FCF[MarkTo],MATCH(FCFdata[[#This Row],[FCFindex]],FCF[FCFindex]))</f>
        <v>2D</v>
      </c>
      <c r="I164" s="118">
        <f>FCFdata[[#This Row],[SampleLabel]]+3</f>
        <v>28010003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28010005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28</v>
      </c>
      <c r="B165" s="1">
        <f t="shared" si="9"/>
        <v>1</v>
      </c>
      <c r="C165" s="1">
        <f t="shared" si="10"/>
        <v>1</v>
      </c>
      <c r="D165" s="134">
        <f t="shared" si="8"/>
        <v>28010000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2D</v>
      </c>
      <c r="H165" s="1" t="str">
        <f>INDEX(FCF[MarkTo],MATCH(FCFdata[[#This Row],[FCFindex]],FCF[FCFindex]))</f>
        <v>2c</v>
      </c>
      <c r="I165" s="118">
        <f>FCFdata[[#This Row],[SampleLabel]]+3</f>
        <v>28010003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28010005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28</v>
      </c>
      <c r="B166" s="1">
        <f t="shared" si="9"/>
        <v>1</v>
      </c>
      <c r="C166" s="1">
        <f t="shared" si="10"/>
        <v>2</v>
      </c>
      <c r="D166" s="134">
        <f t="shared" si="8"/>
        <v>28010000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2c</v>
      </c>
      <c r="H166" s="1" t="str">
        <f>INDEX(FCF[MarkTo],MATCH(FCFdata[[#This Row],[FCFindex]],FCF[FCFindex]))</f>
        <v>3P</v>
      </c>
      <c r="I166" s="118">
        <f>FCFdata[[#This Row],[SampleLabel]]+3</f>
        <v>28010003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28010005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28</v>
      </c>
      <c r="B167" s="1">
        <f t="shared" si="9"/>
        <v>1</v>
      </c>
      <c r="C167" s="1">
        <f t="shared" si="10"/>
        <v>3</v>
      </c>
      <c r="D167" s="134">
        <f t="shared" si="8"/>
        <v>28010000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3P</v>
      </c>
      <c r="H167" s="1" t="str">
        <f>INDEX(FCF[MarkTo],MATCH(FCFdata[[#This Row],[FCFindex]],FCF[FCFindex]))</f>
        <v>4S</v>
      </c>
      <c r="I167" s="118">
        <f>FCFdata[[#This Row],[SampleLabel]]+3</f>
        <v>28010003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28010005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28</v>
      </c>
      <c r="B168" s="1">
        <f t="shared" si="9"/>
        <v>1</v>
      </c>
      <c r="C168" s="1">
        <f t="shared" si="10"/>
        <v>4</v>
      </c>
      <c r="D168" s="134">
        <f t="shared" si="8"/>
        <v>28010000</v>
      </c>
      <c r="E168" s="1">
        <f>INDEX(FCF[From],MATCH(FCFdata[[#This Row],[FCFindex]],FCF[FCFindex]))</f>
        <v>5</v>
      </c>
      <c r="F168" s="1">
        <f>INDEX(FCF[To],MATCH(FCFdata[[#This Row],[FCFindex]],FCF[FCFindex]))</f>
        <v>6</v>
      </c>
      <c r="G168" s="1" t="str">
        <f>INDEX(FCF[MarkFrom],MATCH(FCFdata[[#This Row],[FCFindex]],FCF[FCFindex]))</f>
        <v>4S</v>
      </c>
      <c r="H168" s="1" t="str">
        <f>INDEX(FCF[MarkTo],MATCH(FCFdata[[#This Row],[FCFindex]],FCF[FCFindex]))</f>
        <v>5U</v>
      </c>
      <c r="I168" s="118">
        <f>FCFdata[[#This Row],[SampleLabel]]+3</f>
        <v>28010003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28010005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28</v>
      </c>
      <c r="B169" s="1">
        <f t="shared" si="9"/>
        <v>1</v>
      </c>
      <c r="C169" s="1">
        <f t="shared" si="10"/>
        <v>5</v>
      </c>
      <c r="D169" s="134">
        <f t="shared" si="8"/>
        <v>28010000</v>
      </c>
      <c r="E169" s="1">
        <f>INDEX(FCF[From],MATCH(FCFdata[[#This Row],[FCFindex]],FCF[FCFindex]))</f>
        <v>6</v>
      </c>
      <c r="F169" s="1">
        <f>INDEX(FCF[To],MATCH(FCFdata[[#This Row],[FCFindex]],FCF[FCFindex]))</f>
        <v>7</v>
      </c>
      <c r="G169" s="1" t="str">
        <f>INDEX(FCF[MarkFrom],MATCH(FCFdata[[#This Row],[FCFindex]],FCF[FCFindex]))</f>
        <v>5U</v>
      </c>
      <c r="H169" s="1" t="str">
        <f>INDEX(FCF[MarkTo],MATCH(FCFdata[[#This Row],[FCFindex]],FCF[FCFindex]))</f>
        <v>6Rot</v>
      </c>
      <c r="I169" s="118">
        <f>FCFdata[[#This Row],[SampleLabel]]+3</f>
        <v>28010003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28010005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29</v>
      </c>
      <c r="B170" s="1">
        <f t="shared" si="9"/>
        <v>1</v>
      </c>
      <c r="C170" s="1">
        <f t="shared" si="10"/>
        <v>0</v>
      </c>
      <c r="D170" s="134">
        <f t="shared" si="8"/>
        <v>29010000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1OctM</v>
      </c>
      <c r="H170" s="1" t="str">
        <f>INDEX(FCF[MarkTo],MATCH(FCFdata[[#This Row],[FCFindex]],FCF[FCFindex]))</f>
        <v>2D</v>
      </c>
      <c r="I170" s="118">
        <f>FCFdata[[#This Row],[SampleLabel]]+3</f>
        <v>29010003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29010005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29</v>
      </c>
      <c r="B171" s="1">
        <f t="shared" si="9"/>
        <v>1</v>
      </c>
      <c r="C171" s="1">
        <f t="shared" si="10"/>
        <v>1</v>
      </c>
      <c r="D171" s="134">
        <f t="shared" si="8"/>
        <v>29010000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2D</v>
      </c>
      <c r="H171" s="1" t="str">
        <f>INDEX(FCF[MarkTo],MATCH(FCFdata[[#This Row],[FCFindex]],FCF[FCFindex]))</f>
        <v>2c</v>
      </c>
      <c r="I171" s="118">
        <f>FCFdata[[#This Row],[SampleLabel]]+3</f>
        <v>29010003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29010005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29</v>
      </c>
      <c r="B172" s="1">
        <f t="shared" si="9"/>
        <v>1</v>
      </c>
      <c r="C172" s="1">
        <f t="shared" si="10"/>
        <v>2</v>
      </c>
      <c r="D172" s="134">
        <f t="shared" si="8"/>
        <v>29010000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2c</v>
      </c>
      <c r="H172" s="1" t="str">
        <f>INDEX(FCF[MarkTo],MATCH(FCFdata[[#This Row],[FCFindex]],FCF[FCFindex]))</f>
        <v>3P</v>
      </c>
      <c r="I172" s="118">
        <f>FCFdata[[#This Row],[SampleLabel]]+3</f>
        <v>29010003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29010005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29</v>
      </c>
      <c r="B173" s="1">
        <f t="shared" si="9"/>
        <v>1</v>
      </c>
      <c r="C173" s="1">
        <f t="shared" si="10"/>
        <v>3</v>
      </c>
      <c r="D173" s="134">
        <f t="shared" si="8"/>
        <v>29010000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3P</v>
      </c>
      <c r="H173" s="1" t="str">
        <f>INDEX(FCF[MarkTo],MATCH(FCFdata[[#This Row],[FCFindex]],FCF[FCFindex]))</f>
        <v>4S</v>
      </c>
      <c r="I173" s="118">
        <f>FCFdata[[#This Row],[SampleLabel]]+3</f>
        <v>29010003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29010005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29</v>
      </c>
      <c r="B174" s="1">
        <f t="shared" si="9"/>
        <v>1</v>
      </c>
      <c r="C174" s="1">
        <f t="shared" si="10"/>
        <v>4</v>
      </c>
      <c r="D174" s="134">
        <f t="shared" si="8"/>
        <v>29010000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4S</v>
      </c>
      <c r="H174" s="1" t="str">
        <f>INDEX(FCF[MarkTo],MATCH(FCFdata[[#This Row],[FCFindex]],FCF[FCFindex]))</f>
        <v>5U</v>
      </c>
      <c r="I174" s="118">
        <f>FCFdata[[#This Row],[SampleLabel]]+3</f>
        <v>29010003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29010005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29</v>
      </c>
      <c r="B175" s="1">
        <f t="shared" si="9"/>
        <v>1</v>
      </c>
      <c r="C175" s="1">
        <f t="shared" si="10"/>
        <v>5</v>
      </c>
      <c r="D175" s="134">
        <f t="shared" si="8"/>
        <v>29010000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5U</v>
      </c>
      <c r="H175" s="1" t="str">
        <f>INDEX(FCF[MarkTo],MATCH(FCFdata[[#This Row],[FCFindex]],FCF[FCFindex]))</f>
        <v>6Rot</v>
      </c>
      <c r="I175" s="118">
        <f>FCFdata[[#This Row],[SampleLabel]]+3</f>
        <v>29010003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29010005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30</v>
      </c>
      <c r="B176" s="1">
        <f t="shared" si="9"/>
        <v>1</v>
      </c>
      <c r="C176" s="1">
        <f t="shared" si="10"/>
        <v>0</v>
      </c>
      <c r="D176" s="134">
        <f t="shared" si="8"/>
        <v>30010000</v>
      </c>
      <c r="E176" s="1">
        <f>INDEX(FCF[From],MATCH(FCFdata[[#This Row],[FCFindex]],FCF[FCFindex]))</f>
        <v>1</v>
      </c>
      <c r="F176" s="1">
        <f>INDEX(FCF[To],MATCH(FCFdata[[#This Row],[FCFindex]],FCF[FCFindex]))</f>
        <v>2</v>
      </c>
      <c r="G176" s="1" t="str">
        <f>INDEX(FCF[MarkFrom],MATCH(FCFdata[[#This Row],[FCFindex]],FCF[FCFindex]))</f>
        <v>1OctM</v>
      </c>
      <c r="H176" s="1" t="str">
        <f>INDEX(FCF[MarkTo],MATCH(FCFdata[[#This Row],[FCFindex]],FCF[FCFindex]))</f>
        <v>2D</v>
      </c>
      <c r="I176" s="118">
        <f>FCFdata[[#This Row],[SampleLabel]]+3</f>
        <v>30010003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30010005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30</v>
      </c>
      <c r="B177" s="1">
        <f t="shared" si="9"/>
        <v>1</v>
      </c>
      <c r="C177" s="1">
        <f t="shared" si="10"/>
        <v>1</v>
      </c>
      <c r="D177" s="134">
        <f t="shared" si="8"/>
        <v>30010000</v>
      </c>
      <c r="E177" s="1">
        <f>INDEX(FCF[From],MATCH(FCFdata[[#This Row],[FCFindex]],FCF[FCFindex]))</f>
        <v>2</v>
      </c>
      <c r="F177" s="1">
        <f>INDEX(FCF[To],MATCH(FCFdata[[#This Row],[FCFindex]],FCF[FCFindex]))</f>
        <v>3</v>
      </c>
      <c r="G177" s="1" t="str">
        <f>INDEX(FCF[MarkFrom],MATCH(FCFdata[[#This Row],[FCFindex]],FCF[FCFindex]))</f>
        <v>2D</v>
      </c>
      <c r="H177" s="1" t="str">
        <f>INDEX(FCF[MarkTo],MATCH(FCFdata[[#This Row],[FCFindex]],FCF[FCFindex]))</f>
        <v>2c</v>
      </c>
      <c r="I177" s="118">
        <f>FCFdata[[#This Row],[SampleLabel]]+3</f>
        <v>30010003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30010005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30</v>
      </c>
      <c r="B178" s="1">
        <f t="shared" si="9"/>
        <v>1</v>
      </c>
      <c r="C178" s="1">
        <f t="shared" si="10"/>
        <v>2</v>
      </c>
      <c r="D178" s="134">
        <f t="shared" si="8"/>
        <v>30010000</v>
      </c>
      <c r="E178" s="1">
        <f>INDEX(FCF[From],MATCH(FCFdata[[#This Row],[FCFindex]],FCF[FCFindex]))</f>
        <v>3</v>
      </c>
      <c r="F178" s="1">
        <f>INDEX(FCF[To],MATCH(FCFdata[[#This Row],[FCFindex]],FCF[FCFindex]))</f>
        <v>4</v>
      </c>
      <c r="G178" s="1" t="str">
        <f>INDEX(FCF[MarkFrom],MATCH(FCFdata[[#This Row],[FCFindex]],FCF[FCFindex]))</f>
        <v>2c</v>
      </c>
      <c r="H178" s="1" t="str">
        <f>INDEX(FCF[MarkTo],MATCH(FCFdata[[#This Row],[FCFindex]],FCF[FCFindex]))</f>
        <v>3P</v>
      </c>
      <c r="I178" s="118">
        <f>FCFdata[[#This Row],[SampleLabel]]+3</f>
        <v>30010003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30010005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30</v>
      </c>
      <c r="B179" s="1">
        <f t="shared" si="9"/>
        <v>1</v>
      </c>
      <c r="C179" s="1">
        <f t="shared" si="10"/>
        <v>3</v>
      </c>
      <c r="D179" s="134">
        <f t="shared" si="8"/>
        <v>30010000</v>
      </c>
      <c r="E179" s="1">
        <f>INDEX(FCF[From],MATCH(FCFdata[[#This Row],[FCFindex]],FCF[FCFindex]))</f>
        <v>4</v>
      </c>
      <c r="F179" s="1">
        <f>INDEX(FCF[To],MATCH(FCFdata[[#This Row],[FCFindex]],FCF[FCFindex]))</f>
        <v>5</v>
      </c>
      <c r="G179" s="1" t="str">
        <f>INDEX(FCF[MarkFrom],MATCH(FCFdata[[#This Row],[FCFindex]],FCF[FCFindex]))</f>
        <v>3P</v>
      </c>
      <c r="H179" s="1" t="str">
        <f>INDEX(FCF[MarkTo],MATCH(FCFdata[[#This Row],[FCFindex]],FCF[FCFindex]))</f>
        <v>4S</v>
      </c>
      <c r="I179" s="118">
        <f>FCFdata[[#This Row],[SampleLabel]]+3</f>
        <v>30010003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30010005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30</v>
      </c>
      <c r="B180" s="1">
        <f t="shared" si="9"/>
        <v>1</v>
      </c>
      <c r="C180" s="1">
        <f t="shared" si="10"/>
        <v>4</v>
      </c>
      <c r="D180" s="134">
        <f t="shared" si="8"/>
        <v>30010000</v>
      </c>
      <c r="E180" s="1">
        <f>INDEX(FCF[From],MATCH(FCFdata[[#This Row],[FCFindex]],FCF[FCFindex]))</f>
        <v>5</v>
      </c>
      <c r="F180" s="1">
        <f>INDEX(FCF[To],MATCH(FCFdata[[#This Row],[FCFindex]],FCF[FCFindex]))</f>
        <v>6</v>
      </c>
      <c r="G180" s="1" t="str">
        <f>INDEX(FCF[MarkFrom],MATCH(FCFdata[[#This Row],[FCFindex]],FCF[FCFindex]))</f>
        <v>4S</v>
      </c>
      <c r="H180" s="1" t="str">
        <f>INDEX(FCF[MarkTo],MATCH(FCFdata[[#This Row],[FCFindex]],FCF[FCFindex]))</f>
        <v>5U</v>
      </c>
      <c r="I180" s="118">
        <f>FCFdata[[#This Row],[SampleLabel]]+3</f>
        <v>30010003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30010005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30</v>
      </c>
      <c r="B181" s="1">
        <f t="shared" si="9"/>
        <v>1</v>
      </c>
      <c r="C181" s="1">
        <f t="shared" si="10"/>
        <v>5</v>
      </c>
      <c r="D181" s="134">
        <f t="shared" si="8"/>
        <v>30010000</v>
      </c>
      <c r="E181" s="1">
        <f>INDEX(FCF[From],MATCH(FCFdata[[#This Row],[FCFindex]],FCF[FCFindex]))</f>
        <v>6</v>
      </c>
      <c r="F181" s="1">
        <f>INDEX(FCF[To],MATCH(FCFdata[[#This Row],[FCFindex]],FCF[FCFindex]))</f>
        <v>7</v>
      </c>
      <c r="G181" s="1" t="str">
        <f>INDEX(FCF[MarkFrom],MATCH(FCFdata[[#This Row],[FCFindex]],FCF[FCFindex]))</f>
        <v>5U</v>
      </c>
      <c r="H181" s="1" t="str">
        <f>INDEX(FCF[MarkTo],MATCH(FCFdata[[#This Row],[FCFindex]],FCF[FCFindex]))</f>
        <v>6Rot</v>
      </c>
      <c r="I181" s="118">
        <f>FCFdata[[#This Row],[SampleLabel]]+3</f>
        <v>30010003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30010005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31</v>
      </c>
      <c r="B182" s="1">
        <f t="shared" si="9"/>
        <v>1</v>
      </c>
      <c r="C182" s="1">
        <f t="shared" si="10"/>
        <v>0</v>
      </c>
      <c r="D182" s="134">
        <f t="shared" si="8"/>
        <v>31010000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1OctM</v>
      </c>
      <c r="H182" s="1" t="str">
        <f>INDEX(FCF[MarkTo],MATCH(FCFdata[[#This Row],[FCFindex]],FCF[FCFindex]))</f>
        <v>2D</v>
      </c>
      <c r="I182" s="118">
        <f>FCFdata[[#This Row],[SampleLabel]]+3</f>
        <v>31010003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31010005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31</v>
      </c>
      <c r="B183" s="1">
        <f t="shared" si="9"/>
        <v>1</v>
      </c>
      <c r="C183" s="1">
        <f t="shared" si="10"/>
        <v>1</v>
      </c>
      <c r="D183" s="134">
        <f t="shared" si="8"/>
        <v>31010000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31010003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31010005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31</v>
      </c>
      <c r="B184" s="1">
        <f t="shared" si="9"/>
        <v>1</v>
      </c>
      <c r="C184" s="1">
        <f t="shared" si="10"/>
        <v>2</v>
      </c>
      <c r="D184" s="134">
        <f t="shared" si="8"/>
        <v>31010000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3P</v>
      </c>
      <c r="I184" s="118">
        <f>FCFdata[[#This Row],[SampleLabel]]+3</f>
        <v>31010003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31010005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31</v>
      </c>
      <c r="B185" s="1">
        <f t="shared" si="9"/>
        <v>1</v>
      </c>
      <c r="C185" s="1">
        <f t="shared" si="10"/>
        <v>3</v>
      </c>
      <c r="D185" s="134">
        <f t="shared" si="8"/>
        <v>31010000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3P</v>
      </c>
      <c r="H185" s="1" t="str">
        <f>INDEX(FCF[MarkTo],MATCH(FCFdata[[#This Row],[FCFindex]],FCF[FCFindex]))</f>
        <v>4S</v>
      </c>
      <c r="I185" s="118">
        <f>FCFdata[[#This Row],[SampleLabel]]+3</f>
        <v>31010003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31010005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31</v>
      </c>
      <c r="B186" s="1">
        <f t="shared" si="9"/>
        <v>1</v>
      </c>
      <c r="C186" s="1">
        <f t="shared" si="10"/>
        <v>4</v>
      </c>
      <c r="D186" s="134">
        <f t="shared" si="8"/>
        <v>31010000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4S</v>
      </c>
      <c r="H186" s="1" t="str">
        <f>INDEX(FCF[MarkTo],MATCH(FCFdata[[#This Row],[FCFindex]],FCF[FCFindex]))</f>
        <v>5U</v>
      </c>
      <c r="I186" s="118">
        <f>FCFdata[[#This Row],[SampleLabel]]+3</f>
        <v>31010003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31010005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31</v>
      </c>
      <c r="B187" s="1">
        <f t="shared" si="9"/>
        <v>1</v>
      </c>
      <c r="C187" s="1">
        <f t="shared" si="10"/>
        <v>5</v>
      </c>
      <c r="D187" s="134">
        <f t="shared" si="8"/>
        <v>31010000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5U</v>
      </c>
      <c r="H187" s="1" t="str">
        <f>INDEX(FCF[MarkTo],MATCH(FCFdata[[#This Row],[FCFindex]],FCF[FCFindex]))</f>
        <v>6Rot</v>
      </c>
      <c r="I187" s="118">
        <f>FCFdata[[#This Row],[SampleLabel]]+3</f>
        <v>31010003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31010005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32</v>
      </c>
      <c r="B188" s="1">
        <f t="shared" si="9"/>
        <v>1</v>
      </c>
      <c r="C188" s="1">
        <f t="shared" si="10"/>
        <v>0</v>
      </c>
      <c r="D188" s="134">
        <f t="shared" si="8"/>
        <v>32010000</v>
      </c>
      <c r="E188" s="1">
        <f>INDEX(FCF[From],MATCH(FCFdata[[#This Row],[FCFindex]],FCF[FCFindex]))</f>
        <v>1</v>
      </c>
      <c r="F188" s="1">
        <f>INDEX(FCF[To],MATCH(FCFdata[[#This Row],[FCFindex]],FCF[FCFindex]))</f>
        <v>2</v>
      </c>
      <c r="G188" s="1" t="str">
        <f>INDEX(FCF[MarkFrom],MATCH(FCFdata[[#This Row],[FCFindex]],FCF[FCFindex]))</f>
        <v>1OctM</v>
      </c>
      <c r="H188" s="1" t="str">
        <f>INDEX(FCF[MarkTo],MATCH(FCFdata[[#This Row],[FCFindex]],FCF[FCFindex]))</f>
        <v>2D</v>
      </c>
      <c r="I188" s="118">
        <f>FCFdata[[#This Row],[SampleLabel]]+3</f>
        <v>32010003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32010005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32</v>
      </c>
      <c r="B189" s="1">
        <f t="shared" si="9"/>
        <v>1</v>
      </c>
      <c r="C189" s="1">
        <f t="shared" si="10"/>
        <v>1</v>
      </c>
      <c r="D189" s="134">
        <f t="shared" si="8"/>
        <v>32010000</v>
      </c>
      <c r="E189" s="1">
        <f>INDEX(FCF[From],MATCH(FCFdata[[#This Row],[FCFindex]],FCF[FCFindex]))</f>
        <v>2</v>
      </c>
      <c r="F189" s="1">
        <f>INDEX(FCF[To],MATCH(FCFdata[[#This Row],[FCFindex]],FCF[FCFindex]))</f>
        <v>3</v>
      </c>
      <c r="G189" s="1" t="str">
        <f>INDEX(FCF[MarkFrom],MATCH(FCFdata[[#This Row],[FCFindex]],FCF[FCFindex]))</f>
        <v>2D</v>
      </c>
      <c r="H189" s="1" t="str">
        <f>INDEX(FCF[MarkTo],MATCH(FCFdata[[#This Row],[FCFindex]],FCF[FCFindex]))</f>
        <v>2c</v>
      </c>
      <c r="I189" s="118">
        <f>FCFdata[[#This Row],[SampleLabel]]+3</f>
        <v>32010003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32010005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32</v>
      </c>
      <c r="B190" s="1">
        <f t="shared" si="9"/>
        <v>1</v>
      </c>
      <c r="C190" s="1">
        <f t="shared" si="10"/>
        <v>2</v>
      </c>
      <c r="D190" s="134">
        <f t="shared" si="8"/>
        <v>32010000</v>
      </c>
      <c r="E190" s="1">
        <f>INDEX(FCF[From],MATCH(FCFdata[[#This Row],[FCFindex]],FCF[FCFindex]))</f>
        <v>3</v>
      </c>
      <c r="F190" s="1">
        <f>INDEX(FCF[To],MATCH(FCFdata[[#This Row],[FCFindex]],FCF[FCFindex]))</f>
        <v>4</v>
      </c>
      <c r="G190" s="1" t="str">
        <f>INDEX(FCF[MarkFrom],MATCH(FCFdata[[#This Row],[FCFindex]],FCF[FCFindex]))</f>
        <v>2c</v>
      </c>
      <c r="H190" s="1" t="str">
        <f>INDEX(FCF[MarkTo],MATCH(FCFdata[[#This Row],[FCFindex]],FCF[FCFindex]))</f>
        <v>3P</v>
      </c>
      <c r="I190" s="118">
        <f>FCFdata[[#This Row],[SampleLabel]]+3</f>
        <v>32010003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32010005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32</v>
      </c>
      <c r="B191" s="1">
        <f t="shared" si="9"/>
        <v>1</v>
      </c>
      <c r="C191" s="1">
        <f t="shared" si="10"/>
        <v>3</v>
      </c>
      <c r="D191" s="134">
        <f t="shared" si="8"/>
        <v>32010000</v>
      </c>
      <c r="E191" s="1">
        <f>INDEX(FCF[From],MATCH(FCFdata[[#This Row],[FCFindex]],FCF[FCFindex]))</f>
        <v>4</v>
      </c>
      <c r="F191" s="1">
        <f>INDEX(FCF[To],MATCH(FCFdata[[#This Row],[FCFindex]],FCF[FCFindex]))</f>
        <v>5</v>
      </c>
      <c r="G191" s="1" t="str">
        <f>INDEX(FCF[MarkFrom],MATCH(FCFdata[[#This Row],[FCFindex]],FCF[FCFindex]))</f>
        <v>3P</v>
      </c>
      <c r="H191" s="1" t="str">
        <f>INDEX(FCF[MarkTo],MATCH(FCFdata[[#This Row],[FCFindex]],FCF[FCFindex]))</f>
        <v>4S</v>
      </c>
      <c r="I191" s="118">
        <f>FCFdata[[#This Row],[SampleLabel]]+3</f>
        <v>32010003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32010005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32</v>
      </c>
      <c r="B192" s="1">
        <f t="shared" si="9"/>
        <v>1</v>
      </c>
      <c r="C192" s="1">
        <f t="shared" si="10"/>
        <v>4</v>
      </c>
      <c r="D192" s="134">
        <f t="shared" si="8"/>
        <v>32010000</v>
      </c>
      <c r="E192" s="1">
        <f>INDEX(FCF[From],MATCH(FCFdata[[#This Row],[FCFindex]],FCF[FCFindex]))</f>
        <v>5</v>
      </c>
      <c r="F192" s="1">
        <f>INDEX(FCF[To],MATCH(FCFdata[[#This Row],[FCFindex]],FCF[FCFindex]))</f>
        <v>6</v>
      </c>
      <c r="G192" s="1" t="str">
        <f>INDEX(FCF[MarkFrom],MATCH(FCFdata[[#This Row],[FCFindex]],FCF[FCFindex]))</f>
        <v>4S</v>
      </c>
      <c r="H192" s="1" t="str">
        <f>INDEX(FCF[MarkTo],MATCH(FCFdata[[#This Row],[FCFindex]],FCF[FCFindex]))</f>
        <v>5U</v>
      </c>
      <c r="I192" s="118">
        <f>FCFdata[[#This Row],[SampleLabel]]+3</f>
        <v>32010003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32010005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32</v>
      </c>
      <c r="B193" s="1">
        <f t="shared" si="9"/>
        <v>1</v>
      </c>
      <c r="C193" s="1">
        <f t="shared" si="10"/>
        <v>5</v>
      </c>
      <c r="D193" s="134">
        <f t="shared" si="8"/>
        <v>32010000</v>
      </c>
      <c r="E193" s="1">
        <f>INDEX(FCF[From],MATCH(FCFdata[[#This Row],[FCFindex]],FCF[FCFindex]))</f>
        <v>6</v>
      </c>
      <c r="F193" s="1">
        <f>INDEX(FCF[To],MATCH(FCFdata[[#This Row],[FCFindex]],FCF[FCFindex]))</f>
        <v>7</v>
      </c>
      <c r="G193" s="1" t="str">
        <f>INDEX(FCF[MarkFrom],MATCH(FCFdata[[#This Row],[FCFindex]],FCF[FCFindex]))</f>
        <v>5U</v>
      </c>
      <c r="H193" s="1" t="str">
        <f>INDEX(FCF[MarkTo],MATCH(FCFdata[[#This Row],[FCFindex]],FCF[FCFindex]))</f>
        <v>6Rot</v>
      </c>
      <c r="I193" s="118">
        <f>FCFdata[[#This Row],[SampleLabel]]+3</f>
        <v>32010003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32010005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33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33010000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1OctM</v>
      </c>
      <c r="H194" s="1" t="str">
        <f>INDEX(FCF[MarkTo],MATCH(FCFdata[[#This Row],[FCFindex]],FCF[FCFindex]))</f>
        <v>2D</v>
      </c>
      <c r="I194" s="118">
        <f>FCFdata[[#This Row],[SampleLabel]]+3</f>
        <v>33010003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33010005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33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33010000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2D</v>
      </c>
      <c r="H195" s="1" t="str">
        <f>INDEX(FCF[MarkTo],MATCH(FCFdata[[#This Row],[FCFindex]],FCF[FCFindex]))</f>
        <v>2c</v>
      </c>
      <c r="I195" s="118">
        <f>FCFdata[[#This Row],[SampleLabel]]+3</f>
        <v>33010003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33010005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33</v>
      </c>
      <c r="B196" s="1">
        <f t="shared" si="13"/>
        <v>1</v>
      </c>
      <c r="C196" s="1">
        <f t="shared" si="14"/>
        <v>2</v>
      </c>
      <c r="D196" s="134">
        <f t="shared" si="12"/>
        <v>33010000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2c</v>
      </c>
      <c r="H196" s="1" t="str">
        <f>INDEX(FCF[MarkTo],MATCH(FCFdata[[#This Row],[FCFindex]],FCF[FCFindex]))</f>
        <v>3P</v>
      </c>
      <c r="I196" s="118">
        <f>FCFdata[[#This Row],[SampleLabel]]+3</f>
        <v>33010003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33010005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33</v>
      </c>
      <c r="B197" s="1">
        <f t="shared" si="13"/>
        <v>1</v>
      </c>
      <c r="C197" s="1">
        <f t="shared" si="14"/>
        <v>3</v>
      </c>
      <c r="D197" s="134">
        <f t="shared" si="12"/>
        <v>33010000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3P</v>
      </c>
      <c r="H197" s="1" t="str">
        <f>INDEX(FCF[MarkTo],MATCH(FCFdata[[#This Row],[FCFindex]],FCF[FCFindex]))</f>
        <v>4S</v>
      </c>
      <c r="I197" s="118">
        <f>FCFdata[[#This Row],[SampleLabel]]+3</f>
        <v>33010003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33010005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33</v>
      </c>
      <c r="B198" s="1">
        <f t="shared" si="13"/>
        <v>1</v>
      </c>
      <c r="C198" s="1">
        <f t="shared" si="14"/>
        <v>4</v>
      </c>
      <c r="D198" s="134">
        <f t="shared" si="12"/>
        <v>33010000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4S</v>
      </c>
      <c r="H198" s="1" t="str">
        <f>INDEX(FCF[MarkTo],MATCH(FCFdata[[#This Row],[FCFindex]],FCF[FCFindex]))</f>
        <v>5U</v>
      </c>
      <c r="I198" s="118">
        <f>FCFdata[[#This Row],[SampleLabel]]+3</f>
        <v>33010003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33010005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33</v>
      </c>
      <c r="B199" s="1">
        <f t="shared" si="13"/>
        <v>1</v>
      </c>
      <c r="C199" s="1">
        <f t="shared" si="14"/>
        <v>5</v>
      </c>
      <c r="D199" s="134">
        <f t="shared" si="12"/>
        <v>33010000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5U</v>
      </c>
      <c r="H199" s="1" t="str">
        <f>INDEX(FCF[MarkTo],MATCH(FCFdata[[#This Row],[FCFindex]],FCF[FCFindex]))</f>
        <v>6Rot</v>
      </c>
      <c r="I199" s="118">
        <f>FCFdata[[#This Row],[SampleLabel]]+3</f>
        <v>33010003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33010005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34</v>
      </c>
      <c r="B200" s="1">
        <f t="shared" si="13"/>
        <v>1</v>
      </c>
      <c r="C200" s="1">
        <f t="shared" si="14"/>
        <v>0</v>
      </c>
      <c r="D200" s="134">
        <f t="shared" si="12"/>
        <v>34010000</v>
      </c>
      <c r="E200" s="1">
        <f>INDEX(FCF[From],MATCH(FCFdata[[#This Row],[FCFindex]],FCF[FCFindex]))</f>
        <v>1</v>
      </c>
      <c r="F200" s="1">
        <f>INDEX(FCF[To],MATCH(FCFdata[[#This Row],[FCFindex]],FCF[FCFindex]))</f>
        <v>2</v>
      </c>
      <c r="G200" s="1" t="str">
        <f>INDEX(FCF[MarkFrom],MATCH(FCFdata[[#This Row],[FCFindex]],FCF[FCFindex]))</f>
        <v>1OctM</v>
      </c>
      <c r="H200" s="1" t="str">
        <f>INDEX(FCF[MarkTo],MATCH(FCFdata[[#This Row],[FCFindex]],FCF[FCFindex]))</f>
        <v>2D</v>
      </c>
      <c r="I200" s="118">
        <f>FCFdata[[#This Row],[SampleLabel]]+3</f>
        <v>34010003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34010005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34</v>
      </c>
      <c r="B201" s="1">
        <f t="shared" si="13"/>
        <v>1</v>
      </c>
      <c r="C201" s="1">
        <f t="shared" si="14"/>
        <v>1</v>
      </c>
      <c r="D201" s="134">
        <f t="shared" si="12"/>
        <v>34010000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2c</v>
      </c>
      <c r="I201" s="118">
        <f>FCFdata[[#This Row],[SampleLabel]]+3</f>
        <v>34010003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34010005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34</v>
      </c>
      <c r="B202" s="1">
        <f t="shared" si="13"/>
        <v>1</v>
      </c>
      <c r="C202" s="1">
        <f t="shared" si="14"/>
        <v>2</v>
      </c>
      <c r="D202" s="134">
        <f t="shared" si="12"/>
        <v>34010000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3P</v>
      </c>
      <c r="I202" s="118">
        <f>FCFdata[[#This Row],[SampleLabel]]+3</f>
        <v>34010003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34010005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34</v>
      </c>
      <c r="B203" s="1">
        <f t="shared" si="13"/>
        <v>1</v>
      </c>
      <c r="C203" s="1">
        <f t="shared" si="14"/>
        <v>3</v>
      </c>
      <c r="D203" s="134">
        <f t="shared" si="12"/>
        <v>34010000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3P</v>
      </c>
      <c r="H203" s="1" t="str">
        <f>INDEX(FCF[MarkTo],MATCH(FCFdata[[#This Row],[FCFindex]],FCF[FCFindex]))</f>
        <v>4S</v>
      </c>
      <c r="I203" s="118">
        <f>FCFdata[[#This Row],[SampleLabel]]+3</f>
        <v>34010003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34010005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34</v>
      </c>
      <c r="B204" s="1">
        <f t="shared" si="13"/>
        <v>1</v>
      </c>
      <c r="C204" s="1">
        <f t="shared" si="14"/>
        <v>4</v>
      </c>
      <c r="D204" s="134">
        <f t="shared" si="12"/>
        <v>34010000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4S</v>
      </c>
      <c r="H204" s="1" t="str">
        <f>INDEX(FCF[MarkTo],MATCH(FCFdata[[#This Row],[FCFindex]],FCF[FCFindex]))</f>
        <v>5U</v>
      </c>
      <c r="I204" s="118">
        <f>FCFdata[[#This Row],[SampleLabel]]+3</f>
        <v>34010003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34010005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34</v>
      </c>
      <c r="B205" s="1">
        <f t="shared" si="13"/>
        <v>1</v>
      </c>
      <c r="C205" s="1">
        <f t="shared" si="14"/>
        <v>5</v>
      </c>
      <c r="D205" s="134">
        <f t="shared" si="12"/>
        <v>34010000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5U</v>
      </c>
      <c r="H205" s="1" t="str">
        <f>INDEX(FCF[MarkTo],MATCH(FCFdata[[#This Row],[FCFindex]],FCF[FCFindex]))</f>
        <v>6Rot</v>
      </c>
      <c r="I205" s="118">
        <f>FCFdata[[#This Row],[SampleLabel]]+3</f>
        <v>34010003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34010005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35</v>
      </c>
      <c r="B206" s="1">
        <f t="shared" si="13"/>
        <v>1</v>
      </c>
      <c r="C206" s="1">
        <f t="shared" si="14"/>
        <v>0</v>
      </c>
      <c r="D206" s="134">
        <f t="shared" si="12"/>
        <v>35010000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1OctM</v>
      </c>
      <c r="H206" s="1" t="str">
        <f>INDEX(FCF[MarkTo],MATCH(FCFdata[[#This Row],[FCFindex]],FCF[FCFindex]))</f>
        <v>2D</v>
      </c>
      <c r="I206" s="118">
        <f>FCFdata[[#This Row],[SampleLabel]]+3</f>
        <v>35010003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35010005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35</v>
      </c>
      <c r="B207" s="1">
        <f t="shared" si="13"/>
        <v>1</v>
      </c>
      <c r="C207" s="1">
        <f t="shared" si="14"/>
        <v>1</v>
      </c>
      <c r="D207" s="134">
        <f t="shared" si="12"/>
        <v>35010000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2D</v>
      </c>
      <c r="H207" s="1" t="str">
        <f>INDEX(FCF[MarkTo],MATCH(FCFdata[[#This Row],[FCFindex]],FCF[FCFindex]))</f>
        <v>2c</v>
      </c>
      <c r="I207" s="118">
        <f>FCFdata[[#This Row],[SampleLabel]]+3</f>
        <v>35010003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35010005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35</v>
      </c>
      <c r="B208" s="1">
        <f t="shared" si="13"/>
        <v>1</v>
      </c>
      <c r="C208" s="1">
        <f t="shared" si="14"/>
        <v>2</v>
      </c>
      <c r="D208" s="134">
        <f t="shared" si="12"/>
        <v>35010000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2c</v>
      </c>
      <c r="H208" s="1" t="str">
        <f>INDEX(FCF[MarkTo],MATCH(FCFdata[[#This Row],[FCFindex]],FCF[FCFindex]))</f>
        <v>3P</v>
      </c>
      <c r="I208" s="118">
        <f>FCFdata[[#This Row],[SampleLabel]]+3</f>
        <v>35010003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35010005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35</v>
      </c>
      <c r="B209" s="1">
        <f t="shared" si="13"/>
        <v>1</v>
      </c>
      <c r="C209" s="1">
        <f t="shared" si="14"/>
        <v>3</v>
      </c>
      <c r="D209" s="134">
        <f t="shared" si="12"/>
        <v>35010000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3P</v>
      </c>
      <c r="H209" s="1" t="str">
        <f>INDEX(FCF[MarkTo],MATCH(FCFdata[[#This Row],[FCFindex]],FCF[FCFindex]))</f>
        <v>4S</v>
      </c>
      <c r="I209" s="118">
        <f>FCFdata[[#This Row],[SampleLabel]]+3</f>
        <v>35010003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35010005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35</v>
      </c>
      <c r="B210" s="1">
        <f t="shared" si="13"/>
        <v>1</v>
      </c>
      <c r="C210" s="1">
        <f t="shared" si="14"/>
        <v>4</v>
      </c>
      <c r="D210" s="134">
        <f t="shared" si="12"/>
        <v>35010000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4S</v>
      </c>
      <c r="H210" s="1" t="str">
        <f>INDEX(FCF[MarkTo],MATCH(FCFdata[[#This Row],[FCFindex]],FCF[FCFindex]))</f>
        <v>5U</v>
      </c>
      <c r="I210" s="118">
        <f>FCFdata[[#This Row],[SampleLabel]]+3</f>
        <v>35010003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35010005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35</v>
      </c>
      <c r="B211" s="1">
        <f t="shared" si="13"/>
        <v>1</v>
      </c>
      <c r="C211" s="1">
        <f t="shared" si="14"/>
        <v>5</v>
      </c>
      <c r="D211" s="134">
        <f t="shared" si="12"/>
        <v>35010000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5U</v>
      </c>
      <c r="H211" s="1" t="str">
        <f>INDEX(FCF[MarkTo],MATCH(FCFdata[[#This Row],[FCFindex]],FCF[FCFindex]))</f>
        <v>6Rot</v>
      </c>
      <c r="I211" s="118">
        <f>FCFdata[[#This Row],[SampleLabel]]+3</f>
        <v>35010003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35010005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36</v>
      </c>
      <c r="B212" s="1">
        <f t="shared" si="13"/>
        <v>1</v>
      </c>
      <c r="C212" s="1">
        <f t="shared" si="14"/>
        <v>0</v>
      </c>
      <c r="D212" s="134">
        <f t="shared" si="12"/>
        <v>36010000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1OctM</v>
      </c>
      <c r="H212" s="1" t="str">
        <f>INDEX(FCF[MarkTo],MATCH(FCFdata[[#This Row],[FCFindex]],FCF[FCFindex]))</f>
        <v>2D</v>
      </c>
      <c r="I212" s="118">
        <f>FCFdata[[#This Row],[SampleLabel]]+3</f>
        <v>36010003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36010005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36</v>
      </c>
      <c r="B213" s="1">
        <f t="shared" si="13"/>
        <v>1</v>
      </c>
      <c r="C213" s="1">
        <f t="shared" si="14"/>
        <v>1</v>
      </c>
      <c r="D213" s="134">
        <f t="shared" si="12"/>
        <v>36010000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36010003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36010005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36</v>
      </c>
      <c r="B214" s="1">
        <f t="shared" si="13"/>
        <v>1</v>
      </c>
      <c r="C214" s="1">
        <f t="shared" si="14"/>
        <v>2</v>
      </c>
      <c r="D214" s="134">
        <f t="shared" si="12"/>
        <v>36010000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3P</v>
      </c>
      <c r="I214" s="118">
        <f>FCFdata[[#This Row],[SampleLabel]]+3</f>
        <v>36010003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36010005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36</v>
      </c>
      <c r="B215" s="1">
        <f t="shared" si="13"/>
        <v>1</v>
      </c>
      <c r="C215" s="1">
        <f t="shared" si="14"/>
        <v>3</v>
      </c>
      <c r="D215" s="134">
        <f t="shared" si="12"/>
        <v>36010000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4S</v>
      </c>
      <c r="I215" s="118">
        <f>FCFdata[[#This Row],[SampleLabel]]+3</f>
        <v>36010003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36010005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36</v>
      </c>
      <c r="B216" s="1">
        <f t="shared" si="13"/>
        <v>1</v>
      </c>
      <c r="C216" s="1">
        <f t="shared" si="14"/>
        <v>4</v>
      </c>
      <c r="D216" s="134">
        <f t="shared" si="12"/>
        <v>36010000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4S</v>
      </c>
      <c r="H216" s="1" t="str">
        <f>INDEX(FCF[MarkTo],MATCH(FCFdata[[#This Row],[FCFindex]],FCF[FCFindex]))</f>
        <v>5U</v>
      </c>
      <c r="I216" s="118">
        <f>FCFdata[[#This Row],[SampleLabel]]+3</f>
        <v>36010003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36010005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36</v>
      </c>
      <c r="B217" s="1">
        <f t="shared" si="13"/>
        <v>1</v>
      </c>
      <c r="C217" s="1">
        <f t="shared" si="14"/>
        <v>5</v>
      </c>
      <c r="D217" s="134">
        <f t="shared" si="12"/>
        <v>36010000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5U</v>
      </c>
      <c r="H217" s="1" t="str">
        <f>INDEX(FCF[MarkTo],MATCH(FCFdata[[#This Row],[FCFindex]],FCF[FCFindex]))</f>
        <v>6Rot</v>
      </c>
      <c r="I217" s="118">
        <f>FCFdata[[#This Row],[SampleLabel]]+3</f>
        <v>36010003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36010005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37</v>
      </c>
      <c r="B218" s="1">
        <f t="shared" si="13"/>
        <v>1</v>
      </c>
      <c r="C218" s="1">
        <f t="shared" si="14"/>
        <v>0</v>
      </c>
      <c r="D218" s="134">
        <f t="shared" si="12"/>
        <v>37010000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1OctM</v>
      </c>
      <c r="H218" s="1" t="str">
        <f>INDEX(FCF[MarkTo],MATCH(FCFdata[[#This Row],[FCFindex]],FCF[FCFindex]))</f>
        <v>2D</v>
      </c>
      <c r="I218" s="118">
        <f>FCFdata[[#This Row],[SampleLabel]]+3</f>
        <v>37010003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37010005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37</v>
      </c>
      <c r="B219" s="1">
        <f t="shared" si="13"/>
        <v>1</v>
      </c>
      <c r="C219" s="1">
        <f t="shared" si="14"/>
        <v>1</v>
      </c>
      <c r="D219" s="134">
        <f t="shared" si="12"/>
        <v>37010000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2D</v>
      </c>
      <c r="H219" s="1" t="str">
        <f>INDEX(FCF[MarkTo],MATCH(FCFdata[[#This Row],[FCFindex]],FCF[FCFindex]))</f>
        <v>2c</v>
      </c>
      <c r="I219" s="118">
        <f>FCFdata[[#This Row],[SampleLabel]]+3</f>
        <v>37010003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37010005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37</v>
      </c>
      <c r="B220" s="1">
        <f t="shared" si="13"/>
        <v>1</v>
      </c>
      <c r="C220" s="1">
        <f t="shared" si="14"/>
        <v>2</v>
      </c>
      <c r="D220" s="134">
        <f t="shared" si="12"/>
        <v>37010000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2c</v>
      </c>
      <c r="H220" s="1" t="str">
        <f>INDEX(FCF[MarkTo],MATCH(FCFdata[[#This Row],[FCFindex]],FCF[FCFindex]))</f>
        <v>3P</v>
      </c>
      <c r="I220" s="118">
        <f>FCFdata[[#This Row],[SampleLabel]]+3</f>
        <v>37010003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37010005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37</v>
      </c>
      <c r="B221" s="1">
        <f t="shared" si="13"/>
        <v>1</v>
      </c>
      <c r="C221" s="1">
        <f t="shared" si="14"/>
        <v>3</v>
      </c>
      <c r="D221" s="134">
        <f t="shared" si="12"/>
        <v>37010000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3P</v>
      </c>
      <c r="H221" s="1" t="str">
        <f>INDEX(FCF[MarkTo],MATCH(FCFdata[[#This Row],[FCFindex]],FCF[FCFindex]))</f>
        <v>4S</v>
      </c>
      <c r="I221" s="118">
        <f>FCFdata[[#This Row],[SampleLabel]]+3</f>
        <v>37010003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37010005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37</v>
      </c>
      <c r="B222" s="1">
        <f t="shared" si="13"/>
        <v>1</v>
      </c>
      <c r="C222" s="1">
        <f t="shared" si="14"/>
        <v>4</v>
      </c>
      <c r="D222" s="134">
        <f t="shared" si="12"/>
        <v>37010000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4S</v>
      </c>
      <c r="H222" s="1" t="str">
        <f>INDEX(FCF[MarkTo],MATCH(FCFdata[[#This Row],[FCFindex]],FCF[FCFindex]))</f>
        <v>5U</v>
      </c>
      <c r="I222" s="118">
        <f>FCFdata[[#This Row],[SampleLabel]]+3</f>
        <v>37010003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37010005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37</v>
      </c>
      <c r="B223" s="1">
        <f t="shared" si="13"/>
        <v>1</v>
      </c>
      <c r="C223" s="1">
        <f t="shared" si="14"/>
        <v>5</v>
      </c>
      <c r="D223" s="134">
        <f t="shared" si="12"/>
        <v>37010000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5U</v>
      </c>
      <c r="H223" s="1" t="str">
        <f>INDEX(FCF[MarkTo],MATCH(FCFdata[[#This Row],[FCFindex]],FCF[FCFindex]))</f>
        <v>6Rot</v>
      </c>
      <c r="I223" s="118">
        <f>FCFdata[[#This Row],[SampleLabel]]+3</f>
        <v>37010003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37010005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38</v>
      </c>
      <c r="B224" s="1">
        <f t="shared" si="13"/>
        <v>1</v>
      </c>
      <c r="C224" s="1">
        <f t="shared" si="14"/>
        <v>0</v>
      </c>
      <c r="D224" s="134">
        <f t="shared" si="12"/>
        <v>38010000</v>
      </c>
      <c r="E224" s="1">
        <f>INDEX(FCF[From],MATCH(FCFdata[[#This Row],[FCFindex]],FCF[FCFindex]))</f>
        <v>1</v>
      </c>
      <c r="F224" s="1">
        <f>INDEX(FCF[To],MATCH(FCFdata[[#This Row],[FCFindex]],FCF[FCFindex]))</f>
        <v>2</v>
      </c>
      <c r="G224" s="1" t="str">
        <f>INDEX(FCF[MarkFrom],MATCH(FCFdata[[#This Row],[FCFindex]],FCF[FCFindex]))</f>
        <v>1OctM</v>
      </c>
      <c r="H224" s="1" t="str">
        <f>INDEX(FCF[MarkTo],MATCH(FCFdata[[#This Row],[FCFindex]],FCF[FCFindex]))</f>
        <v>2D</v>
      </c>
      <c r="I224" s="118">
        <f>FCFdata[[#This Row],[SampleLabel]]+3</f>
        <v>38010003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38010005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38</v>
      </c>
      <c r="B225" s="1">
        <f t="shared" si="13"/>
        <v>1</v>
      </c>
      <c r="C225" s="1">
        <f t="shared" si="14"/>
        <v>1</v>
      </c>
      <c r="D225" s="134">
        <f t="shared" si="12"/>
        <v>38010000</v>
      </c>
      <c r="E225" s="1">
        <f>INDEX(FCF[From],MATCH(FCFdata[[#This Row],[FCFindex]],FCF[FCFindex]))</f>
        <v>2</v>
      </c>
      <c r="F225" s="1">
        <f>INDEX(FCF[To],MATCH(FCFdata[[#This Row],[FCFindex]],FCF[FCFindex]))</f>
        <v>3</v>
      </c>
      <c r="G225" s="1" t="str">
        <f>INDEX(FCF[MarkFrom],MATCH(FCFdata[[#This Row],[FCFindex]],FCF[FCFindex]))</f>
        <v>2D</v>
      </c>
      <c r="H225" s="1" t="str">
        <f>INDEX(FCF[MarkTo],MATCH(FCFdata[[#This Row],[FCFindex]],FCF[FCFindex]))</f>
        <v>2c</v>
      </c>
      <c r="I225" s="118">
        <f>FCFdata[[#This Row],[SampleLabel]]+3</f>
        <v>38010003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38010005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38</v>
      </c>
      <c r="B226" s="1">
        <f t="shared" si="13"/>
        <v>1</v>
      </c>
      <c r="C226" s="1">
        <f t="shared" si="14"/>
        <v>2</v>
      </c>
      <c r="D226" s="134">
        <f t="shared" si="12"/>
        <v>38010000</v>
      </c>
      <c r="E226" s="1">
        <f>INDEX(FCF[From],MATCH(FCFdata[[#This Row],[FCFindex]],FCF[FCFindex]))</f>
        <v>3</v>
      </c>
      <c r="F226" s="1">
        <f>INDEX(FCF[To],MATCH(FCFdata[[#This Row],[FCFindex]],FCF[FCFindex]))</f>
        <v>4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3P</v>
      </c>
      <c r="I226" s="118">
        <f>FCFdata[[#This Row],[SampleLabel]]+3</f>
        <v>38010003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38010005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38</v>
      </c>
      <c r="B227" s="1">
        <f t="shared" si="13"/>
        <v>1</v>
      </c>
      <c r="C227" s="1">
        <f t="shared" si="14"/>
        <v>3</v>
      </c>
      <c r="D227" s="134">
        <f t="shared" si="12"/>
        <v>38010000</v>
      </c>
      <c r="E227" s="1">
        <f>INDEX(FCF[From],MATCH(FCFdata[[#This Row],[FCFindex]],FCF[FCFindex]))</f>
        <v>4</v>
      </c>
      <c r="F227" s="1">
        <f>INDEX(FCF[To],MATCH(FCFdata[[#This Row],[FCFindex]],FCF[FCFindex]))</f>
        <v>5</v>
      </c>
      <c r="G227" s="1" t="str">
        <f>INDEX(FCF[MarkFrom],MATCH(FCFdata[[#This Row],[FCFindex]],FCF[FCFindex]))</f>
        <v>3P</v>
      </c>
      <c r="H227" s="1" t="str">
        <f>INDEX(FCF[MarkTo],MATCH(FCFdata[[#This Row],[FCFindex]],FCF[FCFindex]))</f>
        <v>4S</v>
      </c>
      <c r="I227" s="118">
        <f>FCFdata[[#This Row],[SampleLabel]]+3</f>
        <v>38010003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38010005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38</v>
      </c>
      <c r="B228" s="1">
        <f t="shared" si="13"/>
        <v>1</v>
      </c>
      <c r="C228" s="1">
        <f t="shared" si="14"/>
        <v>4</v>
      </c>
      <c r="D228" s="134">
        <f t="shared" si="12"/>
        <v>38010000</v>
      </c>
      <c r="E228" s="1">
        <f>INDEX(FCF[From],MATCH(FCFdata[[#This Row],[FCFindex]],FCF[FCFindex]))</f>
        <v>5</v>
      </c>
      <c r="F228" s="1">
        <f>INDEX(FCF[To],MATCH(FCFdata[[#This Row],[FCFindex]],FCF[FCFindex]))</f>
        <v>6</v>
      </c>
      <c r="G228" s="1" t="str">
        <f>INDEX(FCF[MarkFrom],MATCH(FCFdata[[#This Row],[FCFindex]],FCF[FCFindex]))</f>
        <v>4S</v>
      </c>
      <c r="H228" s="1" t="str">
        <f>INDEX(FCF[MarkTo],MATCH(FCFdata[[#This Row],[FCFindex]],FCF[FCFindex]))</f>
        <v>5U</v>
      </c>
      <c r="I228" s="118">
        <f>FCFdata[[#This Row],[SampleLabel]]+3</f>
        <v>38010003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38010005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38</v>
      </c>
      <c r="B229" s="1">
        <f t="shared" si="13"/>
        <v>1</v>
      </c>
      <c r="C229" s="1">
        <f t="shared" si="14"/>
        <v>5</v>
      </c>
      <c r="D229" s="134">
        <f t="shared" si="12"/>
        <v>38010000</v>
      </c>
      <c r="E229" s="1">
        <f>INDEX(FCF[From],MATCH(FCFdata[[#This Row],[FCFindex]],FCF[FCFindex]))</f>
        <v>6</v>
      </c>
      <c r="F229" s="1">
        <f>INDEX(FCF[To],MATCH(FCFdata[[#This Row],[FCFindex]],FCF[FCFindex]))</f>
        <v>7</v>
      </c>
      <c r="G229" s="1" t="str">
        <f>INDEX(FCF[MarkFrom],MATCH(FCFdata[[#This Row],[FCFindex]],FCF[FCFindex]))</f>
        <v>5U</v>
      </c>
      <c r="H229" s="1" t="str">
        <f>INDEX(FCF[MarkTo],MATCH(FCFdata[[#This Row],[FCFindex]],FCF[FCFindex]))</f>
        <v>6Rot</v>
      </c>
      <c r="I229" s="118">
        <f>FCFdata[[#This Row],[SampleLabel]]+3</f>
        <v>38010003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38010005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39</v>
      </c>
      <c r="B230" s="1">
        <f t="shared" si="13"/>
        <v>1</v>
      </c>
      <c r="C230" s="1">
        <f t="shared" si="14"/>
        <v>0</v>
      </c>
      <c r="D230" s="134">
        <f t="shared" si="12"/>
        <v>39010000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1OctM</v>
      </c>
      <c r="H230" s="1" t="str">
        <f>INDEX(FCF[MarkTo],MATCH(FCFdata[[#This Row],[FCFindex]],FCF[FCFindex]))</f>
        <v>2D</v>
      </c>
      <c r="I230" s="118">
        <f>FCFdata[[#This Row],[SampleLabel]]+3</f>
        <v>39010003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39010005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39</v>
      </c>
      <c r="B231" s="1">
        <f t="shared" si="13"/>
        <v>1</v>
      </c>
      <c r="C231" s="1">
        <f t="shared" si="14"/>
        <v>1</v>
      </c>
      <c r="D231" s="134">
        <f t="shared" si="12"/>
        <v>39010000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2D</v>
      </c>
      <c r="H231" s="1" t="str">
        <f>INDEX(FCF[MarkTo],MATCH(FCFdata[[#This Row],[FCFindex]],FCF[FCFindex]))</f>
        <v>2c</v>
      </c>
      <c r="I231" s="118">
        <f>FCFdata[[#This Row],[SampleLabel]]+3</f>
        <v>39010003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39010005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39</v>
      </c>
      <c r="B232" s="1">
        <f t="shared" si="13"/>
        <v>1</v>
      </c>
      <c r="C232" s="1">
        <f t="shared" si="14"/>
        <v>2</v>
      </c>
      <c r="D232" s="134">
        <f t="shared" si="12"/>
        <v>39010000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2c</v>
      </c>
      <c r="H232" s="1" t="str">
        <f>INDEX(FCF[MarkTo],MATCH(FCFdata[[#This Row],[FCFindex]],FCF[FCFindex]))</f>
        <v>3P</v>
      </c>
      <c r="I232" s="118">
        <f>FCFdata[[#This Row],[SampleLabel]]+3</f>
        <v>39010003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39010005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39</v>
      </c>
      <c r="B233" s="1">
        <f t="shared" si="13"/>
        <v>1</v>
      </c>
      <c r="C233" s="1">
        <f t="shared" si="14"/>
        <v>3</v>
      </c>
      <c r="D233" s="134">
        <f t="shared" si="12"/>
        <v>39010000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3P</v>
      </c>
      <c r="H233" s="1" t="str">
        <f>INDEX(FCF[MarkTo],MATCH(FCFdata[[#This Row],[FCFindex]],FCF[FCFindex]))</f>
        <v>4S</v>
      </c>
      <c r="I233" s="118">
        <f>FCFdata[[#This Row],[SampleLabel]]+3</f>
        <v>39010003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39010005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39</v>
      </c>
      <c r="B234" s="1">
        <f t="shared" si="13"/>
        <v>1</v>
      </c>
      <c r="C234" s="1">
        <f t="shared" si="14"/>
        <v>4</v>
      </c>
      <c r="D234" s="134">
        <f t="shared" si="12"/>
        <v>39010000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4S</v>
      </c>
      <c r="H234" s="1" t="str">
        <f>INDEX(FCF[MarkTo],MATCH(FCFdata[[#This Row],[FCFindex]],FCF[FCFindex]))</f>
        <v>5U</v>
      </c>
      <c r="I234" s="118">
        <f>FCFdata[[#This Row],[SampleLabel]]+3</f>
        <v>39010003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39010005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39</v>
      </c>
      <c r="B235" s="1">
        <f t="shared" si="13"/>
        <v>1</v>
      </c>
      <c r="C235" s="1">
        <f t="shared" si="14"/>
        <v>5</v>
      </c>
      <c r="D235" s="134">
        <f t="shared" si="12"/>
        <v>39010000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5U</v>
      </c>
      <c r="H235" s="1" t="str">
        <f>INDEX(FCF[MarkTo],MATCH(FCFdata[[#This Row],[FCFindex]],FCF[FCFindex]))</f>
        <v>6Rot</v>
      </c>
      <c r="I235" s="118">
        <f>FCFdata[[#This Row],[SampleLabel]]+3</f>
        <v>39010003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39010005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40</v>
      </c>
      <c r="B236" s="1">
        <f t="shared" si="13"/>
        <v>1</v>
      </c>
      <c r="C236" s="1">
        <f t="shared" si="14"/>
        <v>0</v>
      </c>
      <c r="D236" s="134">
        <f t="shared" si="12"/>
        <v>40010000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1OctM</v>
      </c>
      <c r="H236" s="1" t="str">
        <f>INDEX(FCF[MarkTo],MATCH(FCFdata[[#This Row],[FCFindex]],FCF[FCFindex]))</f>
        <v>2D</v>
      </c>
      <c r="I236" s="118">
        <f>FCFdata[[#This Row],[SampleLabel]]+3</f>
        <v>40010003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40010005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40</v>
      </c>
      <c r="B237" s="1">
        <f t="shared" si="13"/>
        <v>1</v>
      </c>
      <c r="C237" s="1">
        <f t="shared" si="14"/>
        <v>1</v>
      </c>
      <c r="D237" s="134">
        <f t="shared" si="12"/>
        <v>40010000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2D</v>
      </c>
      <c r="H237" s="1" t="str">
        <f>INDEX(FCF[MarkTo],MATCH(FCFdata[[#This Row],[FCFindex]],FCF[FCFindex]))</f>
        <v>2c</v>
      </c>
      <c r="I237" s="118">
        <f>FCFdata[[#This Row],[SampleLabel]]+3</f>
        <v>40010003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40010005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40</v>
      </c>
      <c r="B238" s="1">
        <f t="shared" si="13"/>
        <v>1</v>
      </c>
      <c r="C238" s="1">
        <f t="shared" si="14"/>
        <v>2</v>
      </c>
      <c r="D238" s="134">
        <f t="shared" si="12"/>
        <v>40010000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2c</v>
      </c>
      <c r="H238" s="1" t="str">
        <f>INDEX(FCF[MarkTo],MATCH(FCFdata[[#This Row],[FCFindex]],FCF[FCFindex]))</f>
        <v>3P</v>
      </c>
      <c r="I238" s="118">
        <f>FCFdata[[#This Row],[SampleLabel]]+3</f>
        <v>40010003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40010005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40</v>
      </c>
      <c r="B239" s="1">
        <f t="shared" si="13"/>
        <v>1</v>
      </c>
      <c r="C239" s="1">
        <f t="shared" si="14"/>
        <v>3</v>
      </c>
      <c r="D239" s="134">
        <f t="shared" si="12"/>
        <v>40010000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3P</v>
      </c>
      <c r="H239" s="1" t="str">
        <f>INDEX(FCF[MarkTo],MATCH(FCFdata[[#This Row],[FCFindex]],FCF[FCFindex]))</f>
        <v>4S</v>
      </c>
      <c r="I239" s="118">
        <f>FCFdata[[#This Row],[SampleLabel]]+3</f>
        <v>40010003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40010005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40</v>
      </c>
      <c r="B240" s="1">
        <f t="shared" si="13"/>
        <v>1</v>
      </c>
      <c r="C240" s="1">
        <f t="shared" si="14"/>
        <v>4</v>
      </c>
      <c r="D240" s="134">
        <f t="shared" si="12"/>
        <v>40010000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4S</v>
      </c>
      <c r="H240" s="1" t="str">
        <f>INDEX(FCF[MarkTo],MATCH(FCFdata[[#This Row],[FCFindex]],FCF[FCFindex]))</f>
        <v>5U</v>
      </c>
      <c r="I240" s="118">
        <f>FCFdata[[#This Row],[SampleLabel]]+3</f>
        <v>40010003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40010005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40</v>
      </c>
      <c r="B241" s="1">
        <f t="shared" si="13"/>
        <v>1</v>
      </c>
      <c r="C241" s="1">
        <f t="shared" si="14"/>
        <v>5</v>
      </c>
      <c r="D241" s="134">
        <f t="shared" si="12"/>
        <v>40010000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5U</v>
      </c>
      <c r="H241" s="1" t="str">
        <f>INDEX(FCF[MarkTo],MATCH(FCFdata[[#This Row],[FCFindex]],FCF[FCFindex]))</f>
        <v>6Rot</v>
      </c>
      <c r="I241" s="118">
        <f>FCFdata[[#This Row],[SampleLabel]]+3</f>
        <v>40010003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40010005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41</v>
      </c>
      <c r="B242" s="1">
        <f t="shared" si="13"/>
        <v>1</v>
      </c>
      <c r="C242" s="1">
        <f t="shared" si="14"/>
        <v>0</v>
      </c>
      <c r="D242" s="134">
        <f t="shared" si="12"/>
        <v>41010000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1OctM</v>
      </c>
      <c r="H242" s="1" t="str">
        <f>INDEX(FCF[MarkTo],MATCH(FCFdata[[#This Row],[FCFindex]],FCF[FCFindex]))</f>
        <v>2D</v>
      </c>
      <c r="I242" s="118">
        <f>FCFdata[[#This Row],[SampleLabel]]+3</f>
        <v>41010003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41010005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41</v>
      </c>
      <c r="B243" s="1">
        <f t="shared" si="13"/>
        <v>1</v>
      </c>
      <c r="C243" s="1">
        <f t="shared" si="14"/>
        <v>1</v>
      </c>
      <c r="D243" s="134">
        <f t="shared" si="12"/>
        <v>41010000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41010003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41010005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41</v>
      </c>
      <c r="B244" s="1">
        <f t="shared" si="13"/>
        <v>1</v>
      </c>
      <c r="C244" s="1">
        <f t="shared" si="14"/>
        <v>2</v>
      </c>
      <c r="D244" s="134">
        <f t="shared" si="12"/>
        <v>41010000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3P</v>
      </c>
      <c r="I244" s="118">
        <f>FCFdata[[#This Row],[SampleLabel]]+3</f>
        <v>41010003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41010005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41</v>
      </c>
      <c r="B245" s="1">
        <f t="shared" si="13"/>
        <v>1</v>
      </c>
      <c r="C245" s="1">
        <f t="shared" si="14"/>
        <v>3</v>
      </c>
      <c r="D245" s="134">
        <f t="shared" si="12"/>
        <v>41010000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3P</v>
      </c>
      <c r="H245" s="1" t="str">
        <f>INDEX(FCF[MarkTo],MATCH(FCFdata[[#This Row],[FCFindex]],FCF[FCFindex]))</f>
        <v>4S</v>
      </c>
      <c r="I245" s="118">
        <f>FCFdata[[#This Row],[SampleLabel]]+3</f>
        <v>41010003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41010005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41</v>
      </c>
      <c r="B246" s="1">
        <f t="shared" si="13"/>
        <v>1</v>
      </c>
      <c r="C246" s="1">
        <f t="shared" si="14"/>
        <v>4</v>
      </c>
      <c r="D246" s="134">
        <f t="shared" si="12"/>
        <v>41010000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4S</v>
      </c>
      <c r="H246" s="1" t="str">
        <f>INDEX(FCF[MarkTo],MATCH(FCFdata[[#This Row],[FCFindex]],FCF[FCFindex]))</f>
        <v>5U</v>
      </c>
      <c r="I246" s="118">
        <f>FCFdata[[#This Row],[SampleLabel]]+3</f>
        <v>41010003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41010005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41</v>
      </c>
      <c r="B247" s="1">
        <f t="shared" si="13"/>
        <v>1</v>
      </c>
      <c r="C247" s="1">
        <f t="shared" si="14"/>
        <v>5</v>
      </c>
      <c r="D247" s="134">
        <f t="shared" si="12"/>
        <v>41010000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5U</v>
      </c>
      <c r="H247" s="1" t="str">
        <f>INDEX(FCF[MarkTo],MATCH(FCFdata[[#This Row],[FCFindex]],FCF[FCFindex]))</f>
        <v>6Rot</v>
      </c>
      <c r="I247" s="118">
        <f>FCFdata[[#This Row],[SampleLabel]]+3</f>
        <v>41010003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41010005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42</v>
      </c>
      <c r="B248" s="1">
        <f t="shared" si="13"/>
        <v>1</v>
      </c>
      <c r="C248" s="1">
        <f t="shared" si="14"/>
        <v>0</v>
      </c>
      <c r="D248" s="134">
        <f t="shared" si="12"/>
        <v>42010000</v>
      </c>
      <c r="E248" s="1">
        <f>INDEX(FCF[From],MATCH(FCFdata[[#This Row],[FCFindex]],FCF[FCFindex]))</f>
        <v>1</v>
      </c>
      <c r="F248" s="1">
        <f>INDEX(FCF[To],MATCH(FCFdata[[#This Row],[FCFindex]],FCF[FCFindex]))</f>
        <v>2</v>
      </c>
      <c r="G248" s="1" t="str">
        <f>INDEX(FCF[MarkFrom],MATCH(FCFdata[[#This Row],[FCFindex]],FCF[FCFindex]))</f>
        <v>1OctM</v>
      </c>
      <c r="H248" s="1" t="str">
        <f>INDEX(FCF[MarkTo],MATCH(FCFdata[[#This Row],[FCFindex]],FCF[FCFindex]))</f>
        <v>2D</v>
      </c>
      <c r="I248" s="118">
        <f>FCFdata[[#This Row],[SampleLabel]]+3</f>
        <v>42010003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42010005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42</v>
      </c>
      <c r="B249" s="1">
        <f t="shared" si="13"/>
        <v>1</v>
      </c>
      <c r="C249" s="1">
        <f t="shared" si="14"/>
        <v>1</v>
      </c>
      <c r="D249" s="134">
        <f t="shared" si="12"/>
        <v>42010000</v>
      </c>
      <c r="E249" s="1">
        <f>INDEX(FCF[From],MATCH(FCFdata[[#This Row],[FCFindex]],FCF[FCFindex]))</f>
        <v>2</v>
      </c>
      <c r="F249" s="1">
        <f>INDEX(FCF[To],MATCH(FCFdata[[#This Row],[FCFindex]],FCF[FCFindex]))</f>
        <v>3</v>
      </c>
      <c r="G249" s="1" t="str">
        <f>INDEX(FCF[MarkFrom],MATCH(FCFdata[[#This Row],[FCFindex]],FCF[FCFindex]))</f>
        <v>2D</v>
      </c>
      <c r="H249" s="1" t="str">
        <f>INDEX(FCF[MarkTo],MATCH(FCFdata[[#This Row],[FCFindex]],FCF[FCFindex]))</f>
        <v>2c</v>
      </c>
      <c r="I249" s="118">
        <f>FCFdata[[#This Row],[SampleLabel]]+3</f>
        <v>42010003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42010005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42</v>
      </c>
      <c r="B250" s="1">
        <f t="shared" si="13"/>
        <v>1</v>
      </c>
      <c r="C250" s="1">
        <f t="shared" si="14"/>
        <v>2</v>
      </c>
      <c r="D250" s="134">
        <f t="shared" si="12"/>
        <v>42010000</v>
      </c>
      <c r="E250" s="1">
        <f>INDEX(FCF[From],MATCH(FCFdata[[#This Row],[FCFindex]],FCF[FCFindex]))</f>
        <v>3</v>
      </c>
      <c r="F250" s="1">
        <f>INDEX(FCF[To],MATCH(FCFdata[[#This Row],[FCFindex]],FCF[FCFindex]))</f>
        <v>4</v>
      </c>
      <c r="G250" s="1" t="str">
        <f>INDEX(FCF[MarkFrom],MATCH(FCFdata[[#This Row],[FCFindex]],FCF[FCFindex]))</f>
        <v>2c</v>
      </c>
      <c r="H250" s="1" t="str">
        <f>INDEX(FCF[MarkTo],MATCH(FCFdata[[#This Row],[FCFindex]],FCF[FCFindex]))</f>
        <v>3P</v>
      </c>
      <c r="I250" s="118">
        <f>FCFdata[[#This Row],[SampleLabel]]+3</f>
        <v>42010003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42010005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42</v>
      </c>
      <c r="B251" s="1">
        <f t="shared" si="13"/>
        <v>1</v>
      </c>
      <c r="C251" s="1">
        <f t="shared" si="14"/>
        <v>3</v>
      </c>
      <c r="D251" s="134">
        <f t="shared" si="12"/>
        <v>42010000</v>
      </c>
      <c r="E251" s="1">
        <f>INDEX(FCF[From],MATCH(FCFdata[[#This Row],[FCFindex]],FCF[FCFindex]))</f>
        <v>4</v>
      </c>
      <c r="F251" s="1">
        <f>INDEX(FCF[To],MATCH(FCFdata[[#This Row],[FCFindex]],FCF[FCFindex]))</f>
        <v>5</v>
      </c>
      <c r="G251" s="1" t="str">
        <f>INDEX(FCF[MarkFrom],MATCH(FCFdata[[#This Row],[FCFindex]],FCF[FCFindex]))</f>
        <v>3P</v>
      </c>
      <c r="H251" s="1" t="str">
        <f>INDEX(FCF[MarkTo],MATCH(FCFdata[[#This Row],[FCFindex]],FCF[FCFindex]))</f>
        <v>4S</v>
      </c>
      <c r="I251" s="118">
        <f>FCFdata[[#This Row],[SampleLabel]]+3</f>
        <v>42010003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42010005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42</v>
      </c>
      <c r="B252" s="1">
        <f t="shared" si="13"/>
        <v>1</v>
      </c>
      <c r="C252" s="1">
        <f t="shared" si="14"/>
        <v>4</v>
      </c>
      <c r="D252" s="134">
        <f t="shared" si="12"/>
        <v>42010000</v>
      </c>
      <c r="E252" s="1">
        <f>INDEX(FCF[From],MATCH(FCFdata[[#This Row],[FCFindex]],FCF[FCFindex]))</f>
        <v>5</v>
      </c>
      <c r="F252" s="1">
        <f>INDEX(FCF[To],MATCH(FCFdata[[#This Row],[FCFindex]],FCF[FCFindex]))</f>
        <v>6</v>
      </c>
      <c r="G252" s="1" t="str">
        <f>INDEX(FCF[MarkFrom],MATCH(FCFdata[[#This Row],[FCFindex]],FCF[FCFindex]))</f>
        <v>4S</v>
      </c>
      <c r="H252" s="1" t="str">
        <f>INDEX(FCF[MarkTo],MATCH(FCFdata[[#This Row],[FCFindex]],FCF[FCFindex]))</f>
        <v>5U</v>
      </c>
      <c r="I252" s="118">
        <f>FCFdata[[#This Row],[SampleLabel]]+3</f>
        <v>42010003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42010005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42</v>
      </c>
      <c r="B253" s="1">
        <f t="shared" si="13"/>
        <v>1</v>
      </c>
      <c r="C253" s="1">
        <f t="shared" si="14"/>
        <v>5</v>
      </c>
      <c r="D253" s="134">
        <f t="shared" si="12"/>
        <v>42010000</v>
      </c>
      <c r="E253" s="1">
        <f>INDEX(FCF[From],MATCH(FCFdata[[#This Row],[FCFindex]],FCF[FCFindex]))</f>
        <v>6</v>
      </c>
      <c r="F253" s="1">
        <f>INDEX(FCF[To],MATCH(FCFdata[[#This Row],[FCFindex]],FCF[FCFindex]))</f>
        <v>7</v>
      </c>
      <c r="G253" s="1" t="str">
        <f>INDEX(FCF[MarkFrom],MATCH(FCFdata[[#This Row],[FCFindex]],FCF[FCFindex]))</f>
        <v>5U</v>
      </c>
      <c r="H253" s="1" t="str">
        <f>INDEX(FCF[MarkTo],MATCH(FCFdata[[#This Row],[FCFindex]],FCF[FCFindex]))</f>
        <v>6Rot</v>
      </c>
      <c r="I253" s="118">
        <f>FCFdata[[#This Row],[SampleLabel]]+3</f>
        <v>42010003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42010005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43</v>
      </c>
      <c r="B254" s="1">
        <f t="shared" si="13"/>
        <v>1</v>
      </c>
      <c r="C254" s="1">
        <f t="shared" si="14"/>
        <v>0</v>
      </c>
      <c r="D254" s="134">
        <f t="shared" si="12"/>
        <v>43010000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1OctM</v>
      </c>
      <c r="H254" s="1" t="str">
        <f>INDEX(FCF[MarkTo],MATCH(FCFdata[[#This Row],[FCFindex]],FCF[FCFindex]))</f>
        <v>2D</v>
      </c>
      <c r="I254" s="118">
        <f>FCFdata[[#This Row],[SampleLabel]]+3</f>
        <v>43010003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43010005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43</v>
      </c>
      <c r="B255" s="1">
        <f t="shared" si="13"/>
        <v>1</v>
      </c>
      <c r="C255" s="1">
        <f t="shared" si="14"/>
        <v>1</v>
      </c>
      <c r="D255" s="134">
        <f t="shared" si="12"/>
        <v>43010000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2D</v>
      </c>
      <c r="H255" s="1" t="str">
        <f>INDEX(FCF[MarkTo],MATCH(FCFdata[[#This Row],[FCFindex]],FCF[FCFindex]))</f>
        <v>2c</v>
      </c>
      <c r="I255" s="118">
        <f>FCFdata[[#This Row],[SampleLabel]]+3</f>
        <v>43010003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43010005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43</v>
      </c>
      <c r="B256" s="1">
        <f t="shared" si="13"/>
        <v>1</v>
      </c>
      <c r="C256" s="1">
        <f t="shared" si="14"/>
        <v>2</v>
      </c>
      <c r="D256" s="134">
        <f t="shared" si="12"/>
        <v>43010000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2c</v>
      </c>
      <c r="H256" s="1" t="str">
        <f>INDEX(FCF[MarkTo],MATCH(FCFdata[[#This Row],[FCFindex]],FCF[FCFindex]))</f>
        <v>3P</v>
      </c>
      <c r="I256" s="118">
        <f>FCFdata[[#This Row],[SampleLabel]]+3</f>
        <v>43010003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43010005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43</v>
      </c>
      <c r="B257" s="1">
        <f t="shared" si="13"/>
        <v>1</v>
      </c>
      <c r="C257" s="1">
        <f t="shared" si="14"/>
        <v>3</v>
      </c>
      <c r="D257" s="134">
        <f t="shared" si="12"/>
        <v>43010000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3P</v>
      </c>
      <c r="H257" s="1" t="str">
        <f>INDEX(FCF[MarkTo],MATCH(FCFdata[[#This Row],[FCFindex]],FCF[FCFindex]))</f>
        <v>4S</v>
      </c>
      <c r="I257" s="118">
        <f>FCFdata[[#This Row],[SampleLabel]]+3</f>
        <v>43010003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43010005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43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43010000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4S</v>
      </c>
      <c r="H258" s="1" t="str">
        <f>INDEX(FCF[MarkTo],MATCH(FCFdata[[#This Row],[FCFindex]],FCF[FCFindex]))</f>
        <v>5U</v>
      </c>
      <c r="I258" s="118">
        <f>FCFdata[[#This Row],[SampleLabel]]+3</f>
        <v>43010003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43010005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43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43010000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5U</v>
      </c>
      <c r="H259" s="1" t="str">
        <f>INDEX(FCF[MarkTo],MATCH(FCFdata[[#This Row],[FCFindex]],FCF[FCFindex]))</f>
        <v>6Rot</v>
      </c>
      <c r="I259" s="118">
        <f>FCFdata[[#This Row],[SampleLabel]]+3</f>
        <v>43010003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43010005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44</v>
      </c>
      <c r="B260" s="1">
        <f t="shared" si="17"/>
        <v>1</v>
      </c>
      <c r="C260" s="1">
        <f t="shared" si="18"/>
        <v>0</v>
      </c>
      <c r="D260" s="134">
        <f t="shared" si="16"/>
        <v>44010000</v>
      </c>
      <c r="E260" s="1">
        <f>INDEX(FCF[From],MATCH(FCFdata[[#This Row],[FCFindex]],FCF[FCFindex]))</f>
        <v>1</v>
      </c>
      <c r="F260" s="1">
        <f>INDEX(FCF[To],MATCH(FCFdata[[#This Row],[FCFindex]],FCF[FCFindex]))</f>
        <v>2</v>
      </c>
      <c r="G260" s="1" t="str">
        <f>INDEX(FCF[MarkFrom],MATCH(FCFdata[[#This Row],[FCFindex]],FCF[FCFindex]))</f>
        <v>1OctM</v>
      </c>
      <c r="H260" s="1" t="str">
        <f>INDEX(FCF[MarkTo],MATCH(FCFdata[[#This Row],[FCFindex]],FCF[FCFindex]))</f>
        <v>2D</v>
      </c>
      <c r="I260" s="118">
        <f>FCFdata[[#This Row],[SampleLabel]]+3</f>
        <v>44010003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44010005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44</v>
      </c>
      <c r="B261" s="1">
        <f t="shared" si="17"/>
        <v>1</v>
      </c>
      <c r="C261" s="1">
        <f t="shared" si="18"/>
        <v>1</v>
      </c>
      <c r="D261" s="134">
        <f t="shared" si="16"/>
        <v>44010000</v>
      </c>
      <c r="E261" s="1">
        <f>INDEX(FCF[From],MATCH(FCFdata[[#This Row],[FCFindex]],FCF[FCFindex]))</f>
        <v>2</v>
      </c>
      <c r="F261" s="1">
        <f>INDEX(FCF[To],MATCH(FCFdata[[#This Row],[FCFindex]],FCF[FCFindex]))</f>
        <v>3</v>
      </c>
      <c r="G261" s="1" t="str">
        <f>INDEX(FCF[MarkFrom],MATCH(FCFdata[[#This Row],[FCFindex]],FCF[FCFindex]))</f>
        <v>2D</v>
      </c>
      <c r="H261" s="1" t="str">
        <f>INDEX(FCF[MarkTo],MATCH(FCFdata[[#This Row],[FCFindex]],FCF[FCFindex]))</f>
        <v>2c</v>
      </c>
      <c r="I261" s="118">
        <f>FCFdata[[#This Row],[SampleLabel]]+3</f>
        <v>44010003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44010005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44</v>
      </c>
      <c r="B262" s="1">
        <f t="shared" si="17"/>
        <v>1</v>
      </c>
      <c r="C262" s="1">
        <f t="shared" si="18"/>
        <v>2</v>
      </c>
      <c r="D262" s="134">
        <f t="shared" si="16"/>
        <v>44010000</v>
      </c>
      <c r="E262" s="1">
        <f>INDEX(FCF[From],MATCH(FCFdata[[#This Row],[FCFindex]],FCF[FCFindex]))</f>
        <v>3</v>
      </c>
      <c r="F262" s="1">
        <f>INDEX(FCF[To],MATCH(FCFdata[[#This Row],[FCFindex]],FCF[FCFindex]))</f>
        <v>4</v>
      </c>
      <c r="G262" s="1" t="str">
        <f>INDEX(FCF[MarkFrom],MATCH(FCFdata[[#This Row],[FCFindex]],FCF[FCFindex]))</f>
        <v>2c</v>
      </c>
      <c r="H262" s="1" t="str">
        <f>INDEX(FCF[MarkTo],MATCH(FCFdata[[#This Row],[FCFindex]],FCF[FCFindex]))</f>
        <v>3P</v>
      </c>
      <c r="I262" s="118">
        <f>FCFdata[[#This Row],[SampleLabel]]+3</f>
        <v>44010003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44010005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44</v>
      </c>
      <c r="B263" s="1">
        <f t="shared" si="17"/>
        <v>1</v>
      </c>
      <c r="C263" s="1">
        <f t="shared" si="18"/>
        <v>3</v>
      </c>
      <c r="D263" s="134">
        <f t="shared" si="16"/>
        <v>44010000</v>
      </c>
      <c r="E263" s="1">
        <f>INDEX(FCF[From],MATCH(FCFdata[[#This Row],[FCFindex]],FCF[FCFindex]))</f>
        <v>4</v>
      </c>
      <c r="F263" s="1">
        <f>INDEX(FCF[To],MATCH(FCFdata[[#This Row],[FCFindex]],FCF[FCFindex]))</f>
        <v>5</v>
      </c>
      <c r="G263" s="1" t="str">
        <f>INDEX(FCF[MarkFrom],MATCH(FCFdata[[#This Row],[FCFindex]],FCF[FCFindex]))</f>
        <v>3P</v>
      </c>
      <c r="H263" s="1" t="str">
        <f>INDEX(FCF[MarkTo],MATCH(FCFdata[[#This Row],[FCFindex]],FCF[FCFindex]))</f>
        <v>4S</v>
      </c>
      <c r="I263" s="118">
        <f>FCFdata[[#This Row],[SampleLabel]]+3</f>
        <v>44010003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44010005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44</v>
      </c>
      <c r="B264" s="1">
        <f t="shared" si="17"/>
        <v>1</v>
      </c>
      <c r="C264" s="1">
        <f t="shared" si="18"/>
        <v>4</v>
      </c>
      <c r="D264" s="134">
        <f t="shared" si="16"/>
        <v>44010000</v>
      </c>
      <c r="E264" s="1">
        <f>INDEX(FCF[From],MATCH(FCFdata[[#This Row],[FCFindex]],FCF[FCFindex]))</f>
        <v>5</v>
      </c>
      <c r="F264" s="1">
        <f>INDEX(FCF[To],MATCH(FCFdata[[#This Row],[FCFindex]],FCF[FCFindex]))</f>
        <v>6</v>
      </c>
      <c r="G264" s="1" t="str">
        <f>INDEX(FCF[MarkFrom],MATCH(FCFdata[[#This Row],[FCFindex]],FCF[FCFindex]))</f>
        <v>4S</v>
      </c>
      <c r="H264" s="1" t="str">
        <f>INDEX(FCF[MarkTo],MATCH(FCFdata[[#This Row],[FCFindex]],FCF[FCFindex]))</f>
        <v>5U</v>
      </c>
      <c r="I264" s="118">
        <f>FCFdata[[#This Row],[SampleLabel]]+3</f>
        <v>44010003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44010005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44</v>
      </c>
      <c r="B265" s="1">
        <f t="shared" si="17"/>
        <v>1</v>
      </c>
      <c r="C265" s="1">
        <f t="shared" si="18"/>
        <v>5</v>
      </c>
      <c r="D265" s="134">
        <f t="shared" si="16"/>
        <v>44010000</v>
      </c>
      <c r="E265" s="1">
        <f>INDEX(FCF[From],MATCH(FCFdata[[#This Row],[FCFindex]],FCF[FCFindex]))</f>
        <v>6</v>
      </c>
      <c r="F265" s="1">
        <f>INDEX(FCF[To],MATCH(FCFdata[[#This Row],[FCFindex]],FCF[FCFindex]))</f>
        <v>7</v>
      </c>
      <c r="G265" s="1" t="str">
        <f>INDEX(FCF[MarkFrom],MATCH(FCFdata[[#This Row],[FCFindex]],FCF[FCFindex]))</f>
        <v>5U</v>
      </c>
      <c r="H265" s="1" t="str">
        <f>INDEX(FCF[MarkTo],MATCH(FCFdata[[#This Row],[FCFindex]],FCF[FCFindex]))</f>
        <v>6Rot</v>
      </c>
      <c r="I265" s="118">
        <f>FCFdata[[#This Row],[SampleLabel]]+3</f>
        <v>44010003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44010005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45</v>
      </c>
      <c r="B266" s="1">
        <f t="shared" si="17"/>
        <v>1</v>
      </c>
      <c r="C266" s="1">
        <f t="shared" si="18"/>
        <v>0</v>
      </c>
      <c r="D266" s="134">
        <f t="shared" si="16"/>
        <v>45010000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1OctM</v>
      </c>
      <c r="H266" s="1" t="str">
        <f>INDEX(FCF[MarkTo],MATCH(FCFdata[[#This Row],[FCFindex]],FCF[FCFindex]))</f>
        <v>2D</v>
      </c>
      <c r="I266" s="118">
        <f>FCFdata[[#This Row],[SampleLabel]]+3</f>
        <v>45010003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45010005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45</v>
      </c>
      <c r="B267" s="1">
        <f t="shared" si="17"/>
        <v>1</v>
      </c>
      <c r="C267" s="1">
        <f t="shared" si="18"/>
        <v>1</v>
      </c>
      <c r="D267" s="134">
        <f t="shared" si="16"/>
        <v>45010000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2D</v>
      </c>
      <c r="H267" s="1" t="str">
        <f>INDEX(FCF[MarkTo],MATCH(FCFdata[[#This Row],[FCFindex]],FCF[FCFindex]))</f>
        <v>2c</v>
      </c>
      <c r="I267" s="118">
        <f>FCFdata[[#This Row],[SampleLabel]]+3</f>
        <v>45010003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45010005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45</v>
      </c>
      <c r="B268" s="1">
        <f t="shared" si="17"/>
        <v>1</v>
      </c>
      <c r="C268" s="1">
        <f t="shared" si="18"/>
        <v>2</v>
      </c>
      <c r="D268" s="134">
        <f t="shared" si="16"/>
        <v>45010000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2c</v>
      </c>
      <c r="H268" s="1" t="str">
        <f>INDEX(FCF[MarkTo],MATCH(FCFdata[[#This Row],[FCFindex]],FCF[FCFindex]))</f>
        <v>3P</v>
      </c>
      <c r="I268" s="118">
        <f>FCFdata[[#This Row],[SampleLabel]]+3</f>
        <v>45010003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45010005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45</v>
      </c>
      <c r="B269" s="1">
        <f t="shared" si="17"/>
        <v>1</v>
      </c>
      <c r="C269" s="1">
        <f t="shared" si="18"/>
        <v>3</v>
      </c>
      <c r="D269" s="134">
        <f t="shared" si="16"/>
        <v>45010000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3P</v>
      </c>
      <c r="H269" s="1" t="str">
        <f>INDEX(FCF[MarkTo],MATCH(FCFdata[[#This Row],[FCFindex]],FCF[FCFindex]))</f>
        <v>4S</v>
      </c>
      <c r="I269" s="118">
        <f>FCFdata[[#This Row],[SampleLabel]]+3</f>
        <v>45010003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45010005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45</v>
      </c>
      <c r="B270" s="1">
        <f t="shared" si="17"/>
        <v>1</v>
      </c>
      <c r="C270" s="1">
        <f t="shared" si="18"/>
        <v>4</v>
      </c>
      <c r="D270" s="134">
        <f t="shared" si="16"/>
        <v>45010000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4S</v>
      </c>
      <c r="H270" s="1" t="str">
        <f>INDEX(FCF[MarkTo],MATCH(FCFdata[[#This Row],[FCFindex]],FCF[FCFindex]))</f>
        <v>5U</v>
      </c>
      <c r="I270" s="118">
        <f>FCFdata[[#This Row],[SampleLabel]]+3</f>
        <v>45010003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45010005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45</v>
      </c>
      <c r="B271" s="1">
        <f t="shared" si="17"/>
        <v>1</v>
      </c>
      <c r="C271" s="1">
        <f t="shared" si="18"/>
        <v>5</v>
      </c>
      <c r="D271" s="134">
        <f t="shared" si="16"/>
        <v>45010000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5U</v>
      </c>
      <c r="H271" s="1" t="str">
        <f>INDEX(FCF[MarkTo],MATCH(FCFdata[[#This Row],[FCFindex]],FCF[FCFindex]))</f>
        <v>6Rot</v>
      </c>
      <c r="I271" s="118">
        <f>FCFdata[[#This Row],[SampleLabel]]+3</f>
        <v>45010003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45010005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46</v>
      </c>
      <c r="B272" s="1">
        <f t="shared" si="17"/>
        <v>1</v>
      </c>
      <c r="C272" s="1">
        <f t="shared" si="18"/>
        <v>0</v>
      </c>
      <c r="D272" s="134">
        <f t="shared" si="16"/>
        <v>46010000</v>
      </c>
      <c r="E272" s="1">
        <f>INDEX(FCF[From],MATCH(FCFdata[[#This Row],[FCFindex]],FCF[FCFindex]))</f>
        <v>1</v>
      </c>
      <c r="F272" s="1">
        <f>INDEX(FCF[To],MATCH(FCFdata[[#This Row],[FCFindex]],FCF[FCFindex]))</f>
        <v>2</v>
      </c>
      <c r="G272" s="1" t="str">
        <f>INDEX(FCF[MarkFrom],MATCH(FCFdata[[#This Row],[FCFindex]],FCF[FCFindex]))</f>
        <v>1OctM</v>
      </c>
      <c r="H272" s="1" t="str">
        <f>INDEX(FCF[MarkTo],MATCH(FCFdata[[#This Row],[FCFindex]],FCF[FCFindex]))</f>
        <v>2D</v>
      </c>
      <c r="I272" s="118">
        <f>FCFdata[[#This Row],[SampleLabel]]+3</f>
        <v>46010003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46010005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46</v>
      </c>
      <c r="B273" s="1">
        <f t="shared" si="17"/>
        <v>1</v>
      </c>
      <c r="C273" s="1">
        <f t="shared" si="18"/>
        <v>1</v>
      </c>
      <c r="D273" s="134">
        <f t="shared" si="16"/>
        <v>46010000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46010003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46010005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46</v>
      </c>
      <c r="B274" s="1">
        <f t="shared" si="17"/>
        <v>1</v>
      </c>
      <c r="C274" s="1">
        <f t="shared" si="18"/>
        <v>2</v>
      </c>
      <c r="D274" s="134">
        <f t="shared" si="16"/>
        <v>46010000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3P</v>
      </c>
      <c r="I274" s="118">
        <f>FCFdata[[#This Row],[SampleLabel]]+3</f>
        <v>46010003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46010005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46</v>
      </c>
      <c r="B275" s="1">
        <f t="shared" si="17"/>
        <v>1</v>
      </c>
      <c r="C275" s="1">
        <f t="shared" si="18"/>
        <v>3</v>
      </c>
      <c r="D275" s="134">
        <f t="shared" si="16"/>
        <v>46010000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3P</v>
      </c>
      <c r="H275" s="1" t="str">
        <f>INDEX(FCF[MarkTo],MATCH(FCFdata[[#This Row],[FCFindex]],FCF[FCFindex]))</f>
        <v>4S</v>
      </c>
      <c r="I275" s="118">
        <f>FCFdata[[#This Row],[SampleLabel]]+3</f>
        <v>46010003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46010005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46</v>
      </c>
      <c r="B276" s="1">
        <f t="shared" si="17"/>
        <v>1</v>
      </c>
      <c r="C276" s="1">
        <f t="shared" si="18"/>
        <v>4</v>
      </c>
      <c r="D276" s="134">
        <f t="shared" si="16"/>
        <v>46010000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4S</v>
      </c>
      <c r="H276" s="1" t="str">
        <f>INDEX(FCF[MarkTo],MATCH(FCFdata[[#This Row],[FCFindex]],FCF[FCFindex]))</f>
        <v>5U</v>
      </c>
      <c r="I276" s="118">
        <f>FCFdata[[#This Row],[SampleLabel]]+3</f>
        <v>46010003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46010005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46</v>
      </c>
      <c r="B277" s="1">
        <f t="shared" si="17"/>
        <v>1</v>
      </c>
      <c r="C277" s="1">
        <f t="shared" si="18"/>
        <v>5</v>
      </c>
      <c r="D277" s="134">
        <f t="shared" si="16"/>
        <v>46010000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5U</v>
      </c>
      <c r="H277" s="1" t="str">
        <f>INDEX(FCF[MarkTo],MATCH(FCFdata[[#This Row],[FCFindex]],FCF[FCFindex]))</f>
        <v>6Rot</v>
      </c>
      <c r="I277" s="118">
        <f>FCFdata[[#This Row],[SampleLabel]]+3</f>
        <v>46010003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46010005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47</v>
      </c>
      <c r="B278" s="1">
        <f t="shared" si="17"/>
        <v>1</v>
      </c>
      <c r="C278" s="1">
        <f t="shared" si="18"/>
        <v>0</v>
      </c>
      <c r="D278" s="134">
        <f t="shared" si="16"/>
        <v>47010000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1OctM</v>
      </c>
      <c r="H278" s="1" t="str">
        <f>INDEX(FCF[MarkTo],MATCH(FCFdata[[#This Row],[FCFindex]],FCF[FCFindex]))</f>
        <v>2D</v>
      </c>
      <c r="I278" s="118">
        <f>FCFdata[[#This Row],[SampleLabel]]+3</f>
        <v>47010003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47010005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47</v>
      </c>
      <c r="B279" s="1">
        <f t="shared" si="17"/>
        <v>1</v>
      </c>
      <c r="C279" s="1">
        <f t="shared" si="18"/>
        <v>1</v>
      </c>
      <c r="D279" s="134">
        <f t="shared" si="16"/>
        <v>47010000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2D</v>
      </c>
      <c r="H279" s="1" t="str">
        <f>INDEX(FCF[MarkTo],MATCH(FCFdata[[#This Row],[FCFindex]],FCF[FCFindex]))</f>
        <v>2c</v>
      </c>
      <c r="I279" s="118">
        <f>FCFdata[[#This Row],[SampleLabel]]+3</f>
        <v>47010003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47010005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47</v>
      </c>
      <c r="B280" s="1">
        <f t="shared" si="17"/>
        <v>1</v>
      </c>
      <c r="C280" s="1">
        <f t="shared" si="18"/>
        <v>2</v>
      </c>
      <c r="D280" s="134">
        <f t="shared" si="16"/>
        <v>47010000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2c</v>
      </c>
      <c r="H280" s="1" t="str">
        <f>INDEX(FCF[MarkTo],MATCH(FCFdata[[#This Row],[FCFindex]],FCF[FCFindex]))</f>
        <v>3P</v>
      </c>
      <c r="I280" s="118">
        <f>FCFdata[[#This Row],[SampleLabel]]+3</f>
        <v>47010003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47010005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47</v>
      </c>
      <c r="B281" s="1">
        <f t="shared" si="17"/>
        <v>1</v>
      </c>
      <c r="C281" s="1">
        <f t="shared" si="18"/>
        <v>3</v>
      </c>
      <c r="D281" s="134">
        <f t="shared" si="16"/>
        <v>47010000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3P</v>
      </c>
      <c r="H281" s="1" t="str">
        <f>INDEX(FCF[MarkTo],MATCH(FCFdata[[#This Row],[FCFindex]],FCF[FCFindex]))</f>
        <v>4S</v>
      </c>
      <c r="I281" s="118">
        <f>FCFdata[[#This Row],[SampleLabel]]+3</f>
        <v>47010003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47010005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47</v>
      </c>
      <c r="B282" s="1">
        <f t="shared" si="17"/>
        <v>1</v>
      </c>
      <c r="C282" s="1">
        <f t="shared" si="18"/>
        <v>4</v>
      </c>
      <c r="D282" s="134">
        <f t="shared" si="16"/>
        <v>47010000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4S</v>
      </c>
      <c r="H282" s="1" t="str">
        <f>INDEX(FCF[MarkTo],MATCH(FCFdata[[#This Row],[FCFindex]],FCF[FCFindex]))</f>
        <v>5U</v>
      </c>
      <c r="I282" s="118">
        <f>FCFdata[[#This Row],[SampleLabel]]+3</f>
        <v>47010003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47010005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47</v>
      </c>
      <c r="B283" s="1">
        <f t="shared" si="17"/>
        <v>1</v>
      </c>
      <c r="C283" s="1">
        <f t="shared" si="18"/>
        <v>5</v>
      </c>
      <c r="D283" s="134">
        <f t="shared" si="16"/>
        <v>47010000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5U</v>
      </c>
      <c r="H283" s="1" t="str">
        <f>INDEX(FCF[MarkTo],MATCH(FCFdata[[#This Row],[FCFindex]],FCF[FCFindex]))</f>
        <v>6Rot</v>
      </c>
      <c r="I283" s="118">
        <f>FCFdata[[#This Row],[SampleLabel]]+3</f>
        <v>47010003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47010005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48</v>
      </c>
      <c r="B284" s="1">
        <f t="shared" si="17"/>
        <v>1</v>
      </c>
      <c r="C284" s="1">
        <f t="shared" si="18"/>
        <v>0</v>
      </c>
      <c r="D284" s="134">
        <f t="shared" si="16"/>
        <v>48010000</v>
      </c>
      <c r="E284" s="1">
        <f>INDEX(FCF[From],MATCH(FCFdata[[#This Row],[FCFindex]],FCF[FCFindex]))</f>
        <v>1</v>
      </c>
      <c r="F284" s="1">
        <f>INDEX(FCF[To],MATCH(FCFdata[[#This Row],[FCFindex]],FCF[FCFindex]))</f>
        <v>2</v>
      </c>
      <c r="G284" s="1" t="str">
        <f>INDEX(FCF[MarkFrom],MATCH(FCFdata[[#This Row],[FCFindex]],FCF[FCFindex]))</f>
        <v>1OctM</v>
      </c>
      <c r="H284" s="1" t="str">
        <f>INDEX(FCF[MarkTo],MATCH(FCFdata[[#This Row],[FCFindex]],FCF[FCFindex]))</f>
        <v>2D</v>
      </c>
      <c r="I284" s="118">
        <f>FCFdata[[#This Row],[SampleLabel]]+3</f>
        <v>48010003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48010005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48</v>
      </c>
      <c r="B285" s="1">
        <f t="shared" si="17"/>
        <v>1</v>
      </c>
      <c r="C285" s="1">
        <f t="shared" si="18"/>
        <v>1</v>
      </c>
      <c r="D285" s="134">
        <f t="shared" si="16"/>
        <v>48010000</v>
      </c>
      <c r="E285" s="1">
        <f>INDEX(FCF[From],MATCH(FCFdata[[#This Row],[FCFindex]],FCF[FCFindex]))</f>
        <v>2</v>
      </c>
      <c r="F285" s="1">
        <f>INDEX(FCF[To],MATCH(FCFdata[[#This Row],[FCFindex]],FCF[FCFindex]))</f>
        <v>3</v>
      </c>
      <c r="G285" s="1" t="str">
        <f>INDEX(FCF[MarkFrom],MATCH(FCFdata[[#This Row],[FCFindex]],FCF[FCFindex]))</f>
        <v>2D</v>
      </c>
      <c r="H285" s="1" t="str">
        <f>INDEX(FCF[MarkTo],MATCH(FCFdata[[#This Row],[FCFindex]],FCF[FCFindex]))</f>
        <v>2c</v>
      </c>
      <c r="I285" s="118">
        <f>FCFdata[[#This Row],[SampleLabel]]+3</f>
        <v>48010003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48010005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48</v>
      </c>
      <c r="B286" s="1">
        <f t="shared" si="17"/>
        <v>1</v>
      </c>
      <c r="C286" s="1">
        <f t="shared" si="18"/>
        <v>2</v>
      </c>
      <c r="D286" s="134">
        <f t="shared" si="16"/>
        <v>48010000</v>
      </c>
      <c r="E286" s="1">
        <f>INDEX(FCF[From],MATCH(FCFdata[[#This Row],[FCFindex]],FCF[FCFindex]))</f>
        <v>3</v>
      </c>
      <c r="F286" s="1">
        <f>INDEX(FCF[To],MATCH(FCFdata[[#This Row],[FCFindex]],FCF[FCFindex]))</f>
        <v>4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3P</v>
      </c>
      <c r="I286" s="118">
        <f>FCFdata[[#This Row],[SampleLabel]]+3</f>
        <v>48010003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48010005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48</v>
      </c>
      <c r="B287" s="1">
        <f t="shared" si="17"/>
        <v>1</v>
      </c>
      <c r="C287" s="1">
        <f t="shared" si="18"/>
        <v>3</v>
      </c>
      <c r="D287" s="134">
        <f t="shared" si="16"/>
        <v>48010000</v>
      </c>
      <c r="E287" s="1">
        <f>INDEX(FCF[From],MATCH(FCFdata[[#This Row],[FCFindex]],FCF[FCFindex]))</f>
        <v>4</v>
      </c>
      <c r="F287" s="1">
        <f>INDEX(FCF[To],MATCH(FCFdata[[#This Row],[FCFindex]],FCF[FCFindex]))</f>
        <v>5</v>
      </c>
      <c r="G287" s="1" t="str">
        <f>INDEX(FCF[MarkFrom],MATCH(FCFdata[[#This Row],[FCFindex]],FCF[FCFindex]))</f>
        <v>3P</v>
      </c>
      <c r="H287" s="1" t="str">
        <f>INDEX(FCF[MarkTo],MATCH(FCFdata[[#This Row],[FCFindex]],FCF[FCFindex]))</f>
        <v>4S</v>
      </c>
      <c r="I287" s="118">
        <f>FCFdata[[#This Row],[SampleLabel]]+3</f>
        <v>48010003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48010005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48</v>
      </c>
      <c r="B288" s="1">
        <f t="shared" si="17"/>
        <v>1</v>
      </c>
      <c r="C288" s="1">
        <f t="shared" si="18"/>
        <v>4</v>
      </c>
      <c r="D288" s="134">
        <f t="shared" si="16"/>
        <v>48010000</v>
      </c>
      <c r="E288" s="1">
        <f>INDEX(FCF[From],MATCH(FCFdata[[#This Row],[FCFindex]],FCF[FCFindex]))</f>
        <v>5</v>
      </c>
      <c r="F288" s="1">
        <f>INDEX(FCF[To],MATCH(FCFdata[[#This Row],[FCFindex]],FCF[FCFindex]))</f>
        <v>6</v>
      </c>
      <c r="G288" s="1" t="str">
        <f>INDEX(FCF[MarkFrom],MATCH(FCFdata[[#This Row],[FCFindex]],FCF[FCFindex]))</f>
        <v>4S</v>
      </c>
      <c r="H288" s="1" t="str">
        <f>INDEX(FCF[MarkTo],MATCH(FCFdata[[#This Row],[FCFindex]],FCF[FCFindex]))</f>
        <v>5U</v>
      </c>
      <c r="I288" s="118">
        <f>FCFdata[[#This Row],[SampleLabel]]+3</f>
        <v>48010003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48010005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48</v>
      </c>
      <c r="B289" s="1">
        <f t="shared" si="17"/>
        <v>1</v>
      </c>
      <c r="C289" s="1">
        <f t="shared" si="18"/>
        <v>5</v>
      </c>
      <c r="D289" s="134">
        <f t="shared" si="16"/>
        <v>48010000</v>
      </c>
      <c r="E289" s="1">
        <f>INDEX(FCF[From],MATCH(FCFdata[[#This Row],[FCFindex]],FCF[FCFindex]))</f>
        <v>6</v>
      </c>
      <c r="F289" s="1">
        <f>INDEX(FCF[To],MATCH(FCFdata[[#This Row],[FCFindex]],FCF[FCFindex]))</f>
        <v>7</v>
      </c>
      <c r="G289" s="1" t="str">
        <f>INDEX(FCF[MarkFrom],MATCH(FCFdata[[#This Row],[FCFindex]],FCF[FCFindex]))</f>
        <v>5U</v>
      </c>
      <c r="H289" s="1" t="str">
        <f>INDEX(FCF[MarkTo],MATCH(FCFdata[[#This Row],[FCFindex]],FCF[FCFindex]))</f>
        <v>6Rot</v>
      </c>
      <c r="I289" s="118">
        <f>FCFdata[[#This Row],[SampleLabel]]+3</f>
        <v>48010003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48010005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49</v>
      </c>
      <c r="B290" s="1">
        <f t="shared" si="17"/>
        <v>1</v>
      </c>
      <c r="C290" s="1">
        <f t="shared" si="18"/>
        <v>0</v>
      </c>
      <c r="D290" s="134">
        <f t="shared" si="16"/>
        <v>49010000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1OctM</v>
      </c>
      <c r="H290" s="1" t="str">
        <f>INDEX(FCF[MarkTo],MATCH(FCFdata[[#This Row],[FCFindex]],FCF[FCFindex]))</f>
        <v>2D</v>
      </c>
      <c r="I290" s="118">
        <f>FCFdata[[#This Row],[SampleLabel]]+3</f>
        <v>49010003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49010005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49</v>
      </c>
      <c r="B291" s="1">
        <f t="shared" si="17"/>
        <v>1</v>
      </c>
      <c r="C291" s="1">
        <f t="shared" si="18"/>
        <v>1</v>
      </c>
      <c r="D291" s="134">
        <f t="shared" si="16"/>
        <v>49010000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2D</v>
      </c>
      <c r="H291" s="1" t="str">
        <f>INDEX(FCF[MarkTo],MATCH(FCFdata[[#This Row],[FCFindex]],FCF[FCFindex]))</f>
        <v>2c</v>
      </c>
      <c r="I291" s="118">
        <f>FCFdata[[#This Row],[SampleLabel]]+3</f>
        <v>49010003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49010005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49</v>
      </c>
      <c r="B292" s="1">
        <f t="shared" si="17"/>
        <v>1</v>
      </c>
      <c r="C292" s="1">
        <f t="shared" si="18"/>
        <v>2</v>
      </c>
      <c r="D292" s="134">
        <f t="shared" si="16"/>
        <v>49010000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2c</v>
      </c>
      <c r="H292" s="1" t="str">
        <f>INDEX(FCF[MarkTo],MATCH(FCFdata[[#This Row],[FCFindex]],FCF[FCFindex]))</f>
        <v>3P</v>
      </c>
      <c r="I292" s="118">
        <f>FCFdata[[#This Row],[SampleLabel]]+3</f>
        <v>49010003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49010005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49</v>
      </c>
      <c r="B293" s="1">
        <f t="shared" si="17"/>
        <v>1</v>
      </c>
      <c r="C293" s="1">
        <f t="shared" si="18"/>
        <v>3</v>
      </c>
      <c r="D293" s="134">
        <f t="shared" si="16"/>
        <v>49010000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4S</v>
      </c>
      <c r="I293" s="118">
        <f>FCFdata[[#This Row],[SampleLabel]]+3</f>
        <v>49010003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49010005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49</v>
      </c>
      <c r="B294" s="1">
        <f t="shared" si="17"/>
        <v>1</v>
      </c>
      <c r="C294" s="1">
        <f t="shared" si="18"/>
        <v>4</v>
      </c>
      <c r="D294" s="134">
        <f t="shared" si="16"/>
        <v>49010000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4S</v>
      </c>
      <c r="H294" s="1" t="str">
        <f>INDEX(FCF[MarkTo],MATCH(FCFdata[[#This Row],[FCFindex]],FCF[FCFindex]))</f>
        <v>5U</v>
      </c>
      <c r="I294" s="118">
        <f>FCFdata[[#This Row],[SampleLabel]]+3</f>
        <v>49010003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49010005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49</v>
      </c>
      <c r="B295" s="1">
        <f t="shared" si="17"/>
        <v>1</v>
      </c>
      <c r="C295" s="1">
        <f t="shared" si="18"/>
        <v>5</v>
      </c>
      <c r="D295" s="134">
        <f t="shared" si="16"/>
        <v>49010000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5U</v>
      </c>
      <c r="H295" s="1" t="str">
        <f>INDEX(FCF[MarkTo],MATCH(FCFdata[[#This Row],[FCFindex]],FCF[FCFindex]))</f>
        <v>6Rot</v>
      </c>
      <c r="I295" s="118">
        <f>FCFdata[[#This Row],[SampleLabel]]+3</f>
        <v>49010003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49010005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50</v>
      </c>
      <c r="B296" s="1">
        <f t="shared" si="17"/>
        <v>1</v>
      </c>
      <c r="C296" s="1">
        <f t="shared" si="18"/>
        <v>0</v>
      </c>
      <c r="D296" s="134">
        <f t="shared" si="16"/>
        <v>50010000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1OctM</v>
      </c>
      <c r="H296" s="1" t="str">
        <f>INDEX(FCF[MarkTo],MATCH(FCFdata[[#This Row],[FCFindex]],FCF[FCFindex]))</f>
        <v>2D</v>
      </c>
      <c r="I296" s="118">
        <f>FCFdata[[#This Row],[SampleLabel]]+3</f>
        <v>50010003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50010005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50</v>
      </c>
      <c r="B297" s="1">
        <f t="shared" si="17"/>
        <v>1</v>
      </c>
      <c r="C297" s="1">
        <f t="shared" si="18"/>
        <v>1</v>
      </c>
      <c r="D297" s="134">
        <f t="shared" si="16"/>
        <v>50010000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2D</v>
      </c>
      <c r="H297" s="1" t="str">
        <f>INDEX(FCF[MarkTo],MATCH(FCFdata[[#This Row],[FCFindex]],FCF[FCFindex]))</f>
        <v>2c</v>
      </c>
      <c r="I297" s="118">
        <f>FCFdata[[#This Row],[SampleLabel]]+3</f>
        <v>50010003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50010005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50</v>
      </c>
      <c r="B298" s="1">
        <f t="shared" si="17"/>
        <v>1</v>
      </c>
      <c r="C298" s="1">
        <f t="shared" si="18"/>
        <v>2</v>
      </c>
      <c r="D298" s="134">
        <f t="shared" si="16"/>
        <v>50010000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2c</v>
      </c>
      <c r="H298" s="1" t="str">
        <f>INDEX(FCF[MarkTo],MATCH(FCFdata[[#This Row],[FCFindex]],FCF[FCFindex]))</f>
        <v>3P</v>
      </c>
      <c r="I298" s="118">
        <f>FCFdata[[#This Row],[SampleLabel]]+3</f>
        <v>50010003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50010005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50</v>
      </c>
      <c r="B299" s="1">
        <f t="shared" si="17"/>
        <v>1</v>
      </c>
      <c r="C299" s="1">
        <f t="shared" si="18"/>
        <v>3</v>
      </c>
      <c r="D299" s="134">
        <f t="shared" si="16"/>
        <v>50010000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3P</v>
      </c>
      <c r="H299" s="1" t="str">
        <f>INDEX(FCF[MarkTo],MATCH(FCFdata[[#This Row],[FCFindex]],FCF[FCFindex]))</f>
        <v>4S</v>
      </c>
      <c r="I299" s="118">
        <f>FCFdata[[#This Row],[SampleLabel]]+3</f>
        <v>50010003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50010005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50</v>
      </c>
      <c r="B300" s="1">
        <f t="shared" si="17"/>
        <v>1</v>
      </c>
      <c r="C300" s="1">
        <f t="shared" si="18"/>
        <v>4</v>
      </c>
      <c r="D300" s="134">
        <f t="shared" si="16"/>
        <v>50010000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4S</v>
      </c>
      <c r="H300" s="1" t="str">
        <f>INDEX(FCF[MarkTo],MATCH(FCFdata[[#This Row],[FCFindex]],FCF[FCFindex]))</f>
        <v>5U</v>
      </c>
      <c r="I300" s="118">
        <f>FCFdata[[#This Row],[SampleLabel]]+3</f>
        <v>50010003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50010005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50</v>
      </c>
      <c r="B301" s="1">
        <f t="shared" si="17"/>
        <v>1</v>
      </c>
      <c r="C301" s="1">
        <f t="shared" si="18"/>
        <v>5</v>
      </c>
      <c r="D301" s="134">
        <f t="shared" si="16"/>
        <v>50010000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5U</v>
      </c>
      <c r="H301" s="1" t="str">
        <f>INDEX(FCF[MarkTo],MATCH(FCFdata[[#This Row],[FCFindex]],FCF[FCFindex]))</f>
        <v>6Rot</v>
      </c>
      <c r="I301" s="118">
        <f>FCFdata[[#This Row],[SampleLabel]]+3</f>
        <v>50010003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50010005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51</v>
      </c>
      <c r="B302" s="1">
        <f t="shared" si="17"/>
        <v>1</v>
      </c>
      <c r="C302" s="1">
        <f t="shared" si="18"/>
        <v>0</v>
      </c>
      <c r="D302" s="134">
        <f t="shared" si="16"/>
        <v>51010000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1OctM</v>
      </c>
      <c r="H302" s="1" t="str">
        <f>INDEX(FCF[MarkTo],MATCH(FCFdata[[#This Row],[FCFindex]],FCF[FCFindex]))</f>
        <v>2D</v>
      </c>
      <c r="I302" s="118">
        <f>FCFdata[[#This Row],[SampleLabel]]+3</f>
        <v>51010003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51010005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51</v>
      </c>
      <c r="B303" s="1">
        <f t="shared" si="17"/>
        <v>1</v>
      </c>
      <c r="C303" s="1">
        <f t="shared" si="18"/>
        <v>1</v>
      </c>
      <c r="D303" s="134">
        <f t="shared" si="16"/>
        <v>51010000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51010003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51010005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51</v>
      </c>
      <c r="B304" s="1">
        <f t="shared" si="17"/>
        <v>1</v>
      </c>
      <c r="C304" s="1">
        <f t="shared" si="18"/>
        <v>2</v>
      </c>
      <c r="D304" s="134">
        <f t="shared" si="16"/>
        <v>51010000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3P</v>
      </c>
      <c r="I304" s="118">
        <f>FCFdata[[#This Row],[SampleLabel]]+3</f>
        <v>51010003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51010005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51</v>
      </c>
      <c r="B305" s="1">
        <f t="shared" si="17"/>
        <v>1</v>
      </c>
      <c r="C305" s="1">
        <f t="shared" si="18"/>
        <v>3</v>
      </c>
      <c r="D305" s="134">
        <f t="shared" si="16"/>
        <v>51010000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3P</v>
      </c>
      <c r="H305" s="1" t="str">
        <f>INDEX(FCF[MarkTo],MATCH(FCFdata[[#This Row],[FCFindex]],FCF[FCFindex]))</f>
        <v>4S</v>
      </c>
      <c r="I305" s="118">
        <f>FCFdata[[#This Row],[SampleLabel]]+3</f>
        <v>51010003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51010005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51</v>
      </c>
      <c r="B306" s="1">
        <f t="shared" si="17"/>
        <v>1</v>
      </c>
      <c r="C306" s="1">
        <f t="shared" si="18"/>
        <v>4</v>
      </c>
      <c r="D306" s="134">
        <f t="shared" si="16"/>
        <v>51010000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4S</v>
      </c>
      <c r="H306" s="1" t="str">
        <f>INDEX(FCF[MarkTo],MATCH(FCFdata[[#This Row],[FCFindex]],FCF[FCFindex]))</f>
        <v>5U</v>
      </c>
      <c r="I306" s="118">
        <f>FCFdata[[#This Row],[SampleLabel]]+3</f>
        <v>51010003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51010005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51</v>
      </c>
      <c r="B307" s="1">
        <f t="shared" si="17"/>
        <v>1</v>
      </c>
      <c r="C307" s="1">
        <f t="shared" si="18"/>
        <v>5</v>
      </c>
      <c r="D307" s="134">
        <f t="shared" si="16"/>
        <v>51010000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5U</v>
      </c>
      <c r="H307" s="1" t="str">
        <f>INDEX(FCF[MarkTo],MATCH(FCFdata[[#This Row],[FCFindex]],FCF[FCFindex]))</f>
        <v>6Rot</v>
      </c>
      <c r="I307" s="118">
        <f>FCFdata[[#This Row],[SampleLabel]]+3</f>
        <v>51010003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51010005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52</v>
      </c>
      <c r="B308" s="1">
        <f t="shared" si="17"/>
        <v>1</v>
      </c>
      <c r="C308" s="1">
        <f t="shared" si="18"/>
        <v>0</v>
      </c>
      <c r="D308" s="134">
        <f t="shared" si="16"/>
        <v>52010000</v>
      </c>
      <c r="E308" s="1">
        <f>INDEX(FCF[From],MATCH(FCFdata[[#This Row],[FCFindex]],FCF[FCFindex]))</f>
        <v>1</v>
      </c>
      <c r="F308" s="1">
        <f>INDEX(FCF[To],MATCH(FCFdata[[#This Row],[FCFindex]],FCF[FCFindex]))</f>
        <v>2</v>
      </c>
      <c r="G308" s="1" t="str">
        <f>INDEX(FCF[MarkFrom],MATCH(FCFdata[[#This Row],[FCFindex]],FCF[FCFindex]))</f>
        <v>1OctM</v>
      </c>
      <c r="H308" s="1" t="str">
        <f>INDEX(FCF[MarkTo],MATCH(FCFdata[[#This Row],[FCFindex]],FCF[FCFindex]))</f>
        <v>2D</v>
      </c>
      <c r="I308" s="118">
        <f>FCFdata[[#This Row],[SampleLabel]]+3</f>
        <v>52010003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52010005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52</v>
      </c>
      <c r="B309" s="1">
        <f t="shared" si="17"/>
        <v>1</v>
      </c>
      <c r="C309" s="1">
        <f t="shared" si="18"/>
        <v>1</v>
      </c>
      <c r="D309" s="134">
        <f t="shared" si="16"/>
        <v>52010000</v>
      </c>
      <c r="E309" s="1">
        <f>INDEX(FCF[From],MATCH(FCFdata[[#This Row],[FCFindex]],FCF[FCFindex]))</f>
        <v>2</v>
      </c>
      <c r="F309" s="1">
        <f>INDEX(FCF[To],MATCH(FCFdata[[#This Row],[FCFindex]],FCF[FCFindex]))</f>
        <v>3</v>
      </c>
      <c r="G309" s="1" t="str">
        <f>INDEX(FCF[MarkFrom],MATCH(FCFdata[[#This Row],[FCFindex]],FCF[FCFindex]))</f>
        <v>2D</v>
      </c>
      <c r="H309" s="1" t="str">
        <f>INDEX(FCF[MarkTo],MATCH(FCFdata[[#This Row],[FCFindex]],FCF[FCFindex]))</f>
        <v>2c</v>
      </c>
      <c r="I309" s="118">
        <f>FCFdata[[#This Row],[SampleLabel]]+3</f>
        <v>52010003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52010005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52</v>
      </c>
      <c r="B310" s="1">
        <f t="shared" si="17"/>
        <v>1</v>
      </c>
      <c r="C310" s="1">
        <f t="shared" si="18"/>
        <v>2</v>
      </c>
      <c r="D310" s="134">
        <f t="shared" si="16"/>
        <v>52010000</v>
      </c>
      <c r="E310" s="1">
        <f>INDEX(FCF[From],MATCH(FCFdata[[#This Row],[FCFindex]],FCF[FCFindex]))</f>
        <v>3</v>
      </c>
      <c r="F310" s="1">
        <f>INDEX(FCF[To],MATCH(FCFdata[[#This Row],[FCFindex]],FCF[FCFindex]))</f>
        <v>4</v>
      </c>
      <c r="G310" s="1" t="str">
        <f>INDEX(FCF[MarkFrom],MATCH(FCFdata[[#This Row],[FCFindex]],FCF[FCFindex]))</f>
        <v>2c</v>
      </c>
      <c r="H310" s="1" t="str">
        <f>INDEX(FCF[MarkTo],MATCH(FCFdata[[#This Row],[FCFindex]],FCF[FCFindex]))</f>
        <v>3P</v>
      </c>
      <c r="I310" s="118">
        <f>FCFdata[[#This Row],[SampleLabel]]+3</f>
        <v>52010003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52010005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52</v>
      </c>
      <c r="B311" s="1">
        <f t="shared" si="17"/>
        <v>1</v>
      </c>
      <c r="C311" s="1">
        <f t="shared" si="18"/>
        <v>3</v>
      </c>
      <c r="D311" s="134">
        <f t="shared" si="16"/>
        <v>52010000</v>
      </c>
      <c r="E311" s="1">
        <f>INDEX(FCF[From],MATCH(FCFdata[[#This Row],[FCFindex]],FCF[FCFindex]))</f>
        <v>4</v>
      </c>
      <c r="F311" s="1">
        <f>INDEX(FCF[To],MATCH(FCFdata[[#This Row],[FCFindex]],FCF[FCFindex]))</f>
        <v>5</v>
      </c>
      <c r="G311" s="1" t="str">
        <f>INDEX(FCF[MarkFrom],MATCH(FCFdata[[#This Row],[FCFindex]],FCF[FCFindex]))</f>
        <v>3P</v>
      </c>
      <c r="H311" s="1" t="str">
        <f>INDEX(FCF[MarkTo],MATCH(FCFdata[[#This Row],[FCFindex]],FCF[FCFindex]))</f>
        <v>4S</v>
      </c>
      <c r="I311" s="118">
        <f>FCFdata[[#This Row],[SampleLabel]]+3</f>
        <v>52010003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52010005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52</v>
      </c>
      <c r="B312" s="1">
        <f t="shared" si="17"/>
        <v>1</v>
      </c>
      <c r="C312" s="1">
        <f t="shared" si="18"/>
        <v>4</v>
      </c>
      <c r="D312" s="134">
        <f t="shared" si="16"/>
        <v>52010000</v>
      </c>
      <c r="E312" s="1">
        <f>INDEX(FCF[From],MATCH(FCFdata[[#This Row],[FCFindex]],FCF[FCFindex]))</f>
        <v>5</v>
      </c>
      <c r="F312" s="1">
        <f>INDEX(FCF[To],MATCH(FCFdata[[#This Row],[FCFindex]],FCF[FCFindex]))</f>
        <v>6</v>
      </c>
      <c r="G312" s="1" t="str">
        <f>INDEX(FCF[MarkFrom],MATCH(FCFdata[[#This Row],[FCFindex]],FCF[FCFindex]))</f>
        <v>4S</v>
      </c>
      <c r="H312" s="1" t="str">
        <f>INDEX(FCF[MarkTo],MATCH(FCFdata[[#This Row],[FCFindex]],FCF[FCFindex]))</f>
        <v>5U</v>
      </c>
      <c r="I312" s="118">
        <f>FCFdata[[#This Row],[SampleLabel]]+3</f>
        <v>52010003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52010005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52</v>
      </c>
      <c r="B313" s="1">
        <f t="shared" si="17"/>
        <v>1</v>
      </c>
      <c r="C313" s="1">
        <f t="shared" si="18"/>
        <v>5</v>
      </c>
      <c r="D313" s="134">
        <f t="shared" si="16"/>
        <v>52010000</v>
      </c>
      <c r="E313" s="1">
        <f>INDEX(FCF[From],MATCH(FCFdata[[#This Row],[FCFindex]],FCF[FCFindex]))</f>
        <v>6</v>
      </c>
      <c r="F313" s="1">
        <f>INDEX(FCF[To],MATCH(FCFdata[[#This Row],[FCFindex]],FCF[FCFindex]))</f>
        <v>7</v>
      </c>
      <c r="G313" s="1" t="str">
        <f>INDEX(FCF[MarkFrom],MATCH(FCFdata[[#This Row],[FCFindex]],FCF[FCFindex]))</f>
        <v>5U</v>
      </c>
      <c r="H313" s="1" t="str">
        <f>INDEX(FCF[MarkTo],MATCH(FCFdata[[#This Row],[FCFindex]],FCF[FCFindex]))</f>
        <v>6Rot</v>
      </c>
      <c r="I313" s="118">
        <f>FCFdata[[#This Row],[SampleLabel]]+3</f>
        <v>52010003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52010005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53</v>
      </c>
      <c r="B314" s="1">
        <f t="shared" si="17"/>
        <v>1</v>
      </c>
      <c r="C314" s="1">
        <f t="shared" si="18"/>
        <v>0</v>
      </c>
      <c r="D314" s="134">
        <f t="shared" si="16"/>
        <v>53010000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1OctM</v>
      </c>
      <c r="H314" s="1" t="str">
        <f>INDEX(FCF[MarkTo],MATCH(FCFdata[[#This Row],[FCFindex]],FCF[FCFindex]))</f>
        <v>2D</v>
      </c>
      <c r="I314" s="118">
        <f>FCFdata[[#This Row],[SampleLabel]]+3</f>
        <v>53010003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53010005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53</v>
      </c>
      <c r="B315" s="1">
        <f t="shared" si="17"/>
        <v>1</v>
      </c>
      <c r="C315" s="1">
        <f t="shared" si="18"/>
        <v>1</v>
      </c>
      <c r="D315" s="134">
        <f t="shared" si="16"/>
        <v>53010000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2D</v>
      </c>
      <c r="H315" s="1" t="str">
        <f>INDEX(FCF[MarkTo],MATCH(FCFdata[[#This Row],[FCFindex]],FCF[FCFindex]))</f>
        <v>2c</v>
      </c>
      <c r="I315" s="118">
        <f>FCFdata[[#This Row],[SampleLabel]]+3</f>
        <v>53010003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53010005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53</v>
      </c>
      <c r="B316" s="1">
        <f t="shared" si="17"/>
        <v>1</v>
      </c>
      <c r="C316" s="1">
        <f t="shared" si="18"/>
        <v>2</v>
      </c>
      <c r="D316" s="134">
        <f t="shared" si="16"/>
        <v>53010000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2c</v>
      </c>
      <c r="H316" s="1" t="str">
        <f>INDEX(FCF[MarkTo],MATCH(FCFdata[[#This Row],[FCFindex]],FCF[FCFindex]))</f>
        <v>3P</v>
      </c>
      <c r="I316" s="118">
        <f>FCFdata[[#This Row],[SampleLabel]]+3</f>
        <v>53010003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53010005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53</v>
      </c>
      <c r="B317" s="1">
        <f t="shared" si="17"/>
        <v>1</v>
      </c>
      <c r="C317" s="1">
        <f t="shared" si="18"/>
        <v>3</v>
      </c>
      <c r="D317" s="134">
        <f t="shared" si="16"/>
        <v>53010000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3P</v>
      </c>
      <c r="H317" s="1" t="str">
        <f>INDEX(FCF[MarkTo],MATCH(FCFdata[[#This Row],[FCFindex]],FCF[FCFindex]))</f>
        <v>4S</v>
      </c>
      <c r="I317" s="118">
        <f>FCFdata[[#This Row],[SampleLabel]]+3</f>
        <v>53010003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53010005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53</v>
      </c>
      <c r="B318" s="1">
        <f t="shared" si="17"/>
        <v>1</v>
      </c>
      <c r="C318" s="1">
        <f t="shared" si="18"/>
        <v>4</v>
      </c>
      <c r="D318" s="134">
        <f t="shared" si="16"/>
        <v>53010000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4S</v>
      </c>
      <c r="H318" s="1" t="str">
        <f>INDEX(FCF[MarkTo],MATCH(FCFdata[[#This Row],[FCFindex]],FCF[FCFindex]))</f>
        <v>5U</v>
      </c>
      <c r="I318" s="118">
        <f>FCFdata[[#This Row],[SampleLabel]]+3</f>
        <v>53010003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53010005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53</v>
      </c>
      <c r="B319" s="1">
        <f t="shared" si="17"/>
        <v>1</v>
      </c>
      <c r="C319" s="1">
        <f t="shared" si="18"/>
        <v>5</v>
      </c>
      <c r="D319" s="134">
        <f t="shared" si="16"/>
        <v>53010000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5U</v>
      </c>
      <c r="H319" s="1" t="str">
        <f>INDEX(FCF[MarkTo],MATCH(FCFdata[[#This Row],[FCFindex]],FCF[FCFindex]))</f>
        <v>6Rot</v>
      </c>
      <c r="I319" s="118">
        <f>FCFdata[[#This Row],[SampleLabel]]+3</f>
        <v>53010003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53010005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54</v>
      </c>
      <c r="B320" s="1">
        <f t="shared" si="17"/>
        <v>1</v>
      </c>
      <c r="C320" s="1">
        <f t="shared" si="18"/>
        <v>0</v>
      </c>
      <c r="D320" s="134">
        <f t="shared" si="16"/>
        <v>54010000</v>
      </c>
      <c r="E320" s="1">
        <f>INDEX(FCF[From],MATCH(FCFdata[[#This Row],[FCFindex]],FCF[FCFindex]))</f>
        <v>1</v>
      </c>
      <c r="F320" s="1">
        <f>INDEX(FCF[To],MATCH(FCFdata[[#This Row],[FCFindex]],FCF[FCFindex]))</f>
        <v>2</v>
      </c>
      <c r="G320" s="1" t="str">
        <f>INDEX(FCF[MarkFrom],MATCH(FCFdata[[#This Row],[FCFindex]],FCF[FCFindex]))</f>
        <v>1OctM</v>
      </c>
      <c r="H320" s="1" t="str">
        <f>INDEX(FCF[MarkTo],MATCH(FCFdata[[#This Row],[FCFindex]],FCF[FCFindex]))</f>
        <v>2D</v>
      </c>
      <c r="I320" s="118">
        <f>FCFdata[[#This Row],[SampleLabel]]+3</f>
        <v>54010003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54010005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54</v>
      </c>
      <c r="B321" s="1">
        <f t="shared" si="17"/>
        <v>1</v>
      </c>
      <c r="C321" s="1">
        <f t="shared" si="18"/>
        <v>1</v>
      </c>
      <c r="D321" s="134">
        <f t="shared" si="16"/>
        <v>54010000</v>
      </c>
      <c r="E321" s="1">
        <f>INDEX(FCF[From],MATCH(FCFdata[[#This Row],[FCFindex]],FCF[FCFindex]))</f>
        <v>2</v>
      </c>
      <c r="F321" s="1">
        <f>INDEX(FCF[To],MATCH(FCFdata[[#This Row],[FCFindex]],FCF[FCFindex]))</f>
        <v>3</v>
      </c>
      <c r="G321" s="1" t="str">
        <f>INDEX(FCF[MarkFrom],MATCH(FCFdata[[#This Row],[FCFindex]],FCF[FCFindex]))</f>
        <v>2D</v>
      </c>
      <c r="H321" s="1" t="str">
        <f>INDEX(FCF[MarkTo],MATCH(FCFdata[[#This Row],[FCFindex]],FCF[FCFindex]))</f>
        <v>2c</v>
      </c>
      <c r="I321" s="118">
        <f>FCFdata[[#This Row],[SampleLabel]]+3</f>
        <v>54010003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54010005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54</v>
      </c>
      <c r="B322" s="1">
        <f t="shared" si="17"/>
        <v>1</v>
      </c>
      <c r="C322" s="1">
        <f t="shared" si="18"/>
        <v>2</v>
      </c>
      <c r="D322" s="134">
        <f t="shared" ref="D322:D385" si="20">A322*1000000+B322*10000</f>
        <v>54010000</v>
      </c>
      <c r="E322" s="1">
        <f>INDEX(FCF[From],MATCH(FCFdata[[#This Row],[FCFindex]],FCF[FCFindex]))</f>
        <v>3</v>
      </c>
      <c r="F322" s="1">
        <f>INDEX(FCF[To],MATCH(FCFdata[[#This Row],[FCFindex]],FCF[FCFindex]))</f>
        <v>4</v>
      </c>
      <c r="G322" s="1" t="str">
        <f>INDEX(FCF[MarkFrom],MATCH(FCFdata[[#This Row],[FCFindex]],FCF[FCFindex]))</f>
        <v>2c</v>
      </c>
      <c r="H322" s="1" t="str">
        <f>INDEX(FCF[MarkTo],MATCH(FCFdata[[#This Row],[FCFindex]],FCF[FCFindex]))</f>
        <v>3P</v>
      </c>
      <c r="I322" s="118">
        <f>FCFdata[[#This Row],[SampleLabel]]+3</f>
        <v>54010003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54010005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54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3</v>
      </c>
      <c r="D323" s="134">
        <f t="shared" si="20"/>
        <v>54010000</v>
      </c>
      <c r="E323" s="1">
        <f>INDEX(FCF[From],MATCH(FCFdata[[#This Row],[FCFindex]],FCF[FCFindex]))</f>
        <v>4</v>
      </c>
      <c r="F323" s="1">
        <f>INDEX(FCF[To],MATCH(FCFdata[[#This Row],[FCFindex]],FCF[FCFindex]))</f>
        <v>5</v>
      </c>
      <c r="G323" s="1" t="str">
        <f>INDEX(FCF[MarkFrom],MATCH(FCFdata[[#This Row],[FCFindex]],FCF[FCFindex]))</f>
        <v>3P</v>
      </c>
      <c r="H323" s="1" t="str">
        <f>INDEX(FCF[MarkTo],MATCH(FCFdata[[#This Row],[FCFindex]],FCF[FCFindex]))</f>
        <v>4S</v>
      </c>
      <c r="I323" s="118">
        <f>FCFdata[[#This Row],[SampleLabel]]+3</f>
        <v>54010003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54010005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54</v>
      </c>
      <c r="B324" s="1">
        <f t="shared" si="21"/>
        <v>1</v>
      </c>
      <c r="C324" s="1">
        <f t="shared" si="22"/>
        <v>4</v>
      </c>
      <c r="D324" s="134">
        <f t="shared" si="20"/>
        <v>54010000</v>
      </c>
      <c r="E324" s="1">
        <f>INDEX(FCF[From],MATCH(FCFdata[[#This Row],[FCFindex]],FCF[FCFindex]))</f>
        <v>5</v>
      </c>
      <c r="F324" s="1">
        <f>INDEX(FCF[To],MATCH(FCFdata[[#This Row],[FCFindex]],FCF[FCFindex]))</f>
        <v>6</v>
      </c>
      <c r="G324" s="1" t="str">
        <f>INDEX(FCF[MarkFrom],MATCH(FCFdata[[#This Row],[FCFindex]],FCF[FCFindex]))</f>
        <v>4S</v>
      </c>
      <c r="H324" s="1" t="str">
        <f>INDEX(FCF[MarkTo],MATCH(FCFdata[[#This Row],[FCFindex]],FCF[FCFindex]))</f>
        <v>5U</v>
      </c>
      <c r="I324" s="118">
        <f>FCFdata[[#This Row],[SampleLabel]]+3</f>
        <v>54010003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54010005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54</v>
      </c>
      <c r="B325" s="1">
        <f t="shared" si="21"/>
        <v>1</v>
      </c>
      <c r="C325" s="1">
        <f t="shared" si="22"/>
        <v>5</v>
      </c>
      <c r="D325" s="134">
        <f t="shared" si="20"/>
        <v>54010000</v>
      </c>
      <c r="E325" s="1">
        <f>INDEX(FCF[From],MATCH(FCFdata[[#This Row],[FCFindex]],FCF[FCFindex]))</f>
        <v>6</v>
      </c>
      <c r="F325" s="1">
        <f>INDEX(FCF[To],MATCH(FCFdata[[#This Row],[FCFindex]],FCF[FCFindex]))</f>
        <v>7</v>
      </c>
      <c r="G325" s="1" t="str">
        <f>INDEX(FCF[MarkFrom],MATCH(FCFdata[[#This Row],[FCFindex]],FCF[FCFindex]))</f>
        <v>5U</v>
      </c>
      <c r="H325" s="1" t="str">
        <f>INDEX(FCF[MarkTo],MATCH(FCFdata[[#This Row],[FCFindex]],FCF[FCFindex]))</f>
        <v>6Rot</v>
      </c>
      <c r="I325" s="118">
        <f>FCFdata[[#This Row],[SampleLabel]]+3</f>
        <v>54010003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54010005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55</v>
      </c>
      <c r="B326" s="1">
        <f t="shared" si="21"/>
        <v>1</v>
      </c>
      <c r="C326" s="1">
        <f t="shared" si="22"/>
        <v>0</v>
      </c>
      <c r="D326" s="134">
        <f t="shared" si="20"/>
        <v>55010000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1OctM</v>
      </c>
      <c r="H326" s="1" t="str">
        <f>INDEX(FCF[MarkTo],MATCH(FCFdata[[#This Row],[FCFindex]],FCF[FCFindex]))</f>
        <v>2D</v>
      </c>
      <c r="I326" s="118">
        <f>FCFdata[[#This Row],[SampleLabel]]+3</f>
        <v>55010003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55010005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55</v>
      </c>
      <c r="B327" s="1">
        <f t="shared" si="21"/>
        <v>1</v>
      </c>
      <c r="C327" s="1">
        <f t="shared" si="22"/>
        <v>1</v>
      </c>
      <c r="D327" s="134">
        <f t="shared" si="20"/>
        <v>55010000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2D</v>
      </c>
      <c r="H327" s="1" t="str">
        <f>INDEX(FCF[MarkTo],MATCH(FCFdata[[#This Row],[FCFindex]],FCF[FCFindex]))</f>
        <v>2c</v>
      </c>
      <c r="I327" s="118">
        <f>FCFdata[[#This Row],[SampleLabel]]+3</f>
        <v>55010003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55010005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55</v>
      </c>
      <c r="B328" s="1">
        <f t="shared" si="21"/>
        <v>1</v>
      </c>
      <c r="C328" s="1">
        <f t="shared" si="22"/>
        <v>2</v>
      </c>
      <c r="D328" s="134">
        <f t="shared" si="20"/>
        <v>55010000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3P</v>
      </c>
      <c r="I328" s="118">
        <f>FCFdata[[#This Row],[SampleLabel]]+3</f>
        <v>55010003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55010005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55</v>
      </c>
      <c r="B329" s="1">
        <f t="shared" si="21"/>
        <v>1</v>
      </c>
      <c r="C329" s="1">
        <f t="shared" si="22"/>
        <v>3</v>
      </c>
      <c r="D329" s="134">
        <f t="shared" si="20"/>
        <v>55010000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3P</v>
      </c>
      <c r="H329" s="1" t="str">
        <f>INDEX(FCF[MarkTo],MATCH(FCFdata[[#This Row],[FCFindex]],FCF[FCFindex]))</f>
        <v>4S</v>
      </c>
      <c r="I329" s="118">
        <f>FCFdata[[#This Row],[SampleLabel]]+3</f>
        <v>55010003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55010005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55</v>
      </c>
      <c r="B330" s="1">
        <f t="shared" si="21"/>
        <v>1</v>
      </c>
      <c r="C330" s="1">
        <f t="shared" si="22"/>
        <v>4</v>
      </c>
      <c r="D330" s="134">
        <f t="shared" si="20"/>
        <v>55010000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4S</v>
      </c>
      <c r="H330" s="1" t="str">
        <f>INDEX(FCF[MarkTo],MATCH(FCFdata[[#This Row],[FCFindex]],FCF[FCFindex]))</f>
        <v>5U</v>
      </c>
      <c r="I330" s="118">
        <f>FCFdata[[#This Row],[SampleLabel]]+3</f>
        <v>55010003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55010005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55</v>
      </c>
      <c r="B331" s="1">
        <f t="shared" si="21"/>
        <v>1</v>
      </c>
      <c r="C331" s="1">
        <f t="shared" si="22"/>
        <v>5</v>
      </c>
      <c r="D331" s="134">
        <f t="shared" si="20"/>
        <v>55010000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5U</v>
      </c>
      <c r="H331" s="1" t="str">
        <f>INDEX(FCF[MarkTo],MATCH(FCFdata[[#This Row],[FCFindex]],FCF[FCFindex]))</f>
        <v>6Rot</v>
      </c>
      <c r="I331" s="118">
        <f>FCFdata[[#This Row],[SampleLabel]]+3</f>
        <v>55010003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55010005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56</v>
      </c>
      <c r="B332" s="1">
        <f t="shared" si="21"/>
        <v>1</v>
      </c>
      <c r="C332" s="1">
        <f t="shared" si="22"/>
        <v>0</v>
      </c>
      <c r="D332" s="134">
        <f t="shared" si="20"/>
        <v>56010000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1OctM</v>
      </c>
      <c r="H332" s="1" t="str">
        <f>INDEX(FCF[MarkTo],MATCH(FCFdata[[#This Row],[FCFindex]],FCF[FCFindex]))</f>
        <v>2D</v>
      </c>
      <c r="I332" s="118">
        <f>FCFdata[[#This Row],[SampleLabel]]+3</f>
        <v>56010003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56010005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56</v>
      </c>
      <c r="B333" s="1">
        <f t="shared" si="21"/>
        <v>1</v>
      </c>
      <c r="C333" s="1">
        <f t="shared" si="22"/>
        <v>1</v>
      </c>
      <c r="D333" s="134">
        <f t="shared" si="20"/>
        <v>56010000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56010003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56010005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56</v>
      </c>
      <c r="B334" s="1">
        <f t="shared" si="21"/>
        <v>1</v>
      </c>
      <c r="C334" s="1">
        <f t="shared" si="22"/>
        <v>2</v>
      </c>
      <c r="D334" s="134">
        <f t="shared" si="20"/>
        <v>56010000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3P</v>
      </c>
      <c r="I334" s="118">
        <f>FCFdata[[#This Row],[SampleLabel]]+3</f>
        <v>56010003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56010005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56</v>
      </c>
      <c r="B335" s="1">
        <f t="shared" si="21"/>
        <v>1</v>
      </c>
      <c r="C335" s="1">
        <f t="shared" si="22"/>
        <v>3</v>
      </c>
      <c r="D335" s="134">
        <f t="shared" si="20"/>
        <v>56010000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3P</v>
      </c>
      <c r="H335" s="1" t="str">
        <f>INDEX(FCF[MarkTo],MATCH(FCFdata[[#This Row],[FCFindex]],FCF[FCFindex]))</f>
        <v>4S</v>
      </c>
      <c r="I335" s="118">
        <f>FCFdata[[#This Row],[SampleLabel]]+3</f>
        <v>56010003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56010005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56</v>
      </c>
      <c r="B336" s="1">
        <f t="shared" si="21"/>
        <v>1</v>
      </c>
      <c r="C336" s="1">
        <f t="shared" si="22"/>
        <v>4</v>
      </c>
      <c r="D336" s="134">
        <f t="shared" si="20"/>
        <v>56010000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4S</v>
      </c>
      <c r="H336" s="1" t="str">
        <f>INDEX(FCF[MarkTo],MATCH(FCFdata[[#This Row],[FCFindex]],FCF[FCFindex]))</f>
        <v>5U</v>
      </c>
      <c r="I336" s="118">
        <f>FCFdata[[#This Row],[SampleLabel]]+3</f>
        <v>56010003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56010005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56</v>
      </c>
      <c r="B337" s="1">
        <f t="shared" si="21"/>
        <v>1</v>
      </c>
      <c r="C337" s="1">
        <f t="shared" si="22"/>
        <v>5</v>
      </c>
      <c r="D337" s="134">
        <f t="shared" si="20"/>
        <v>56010000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5U</v>
      </c>
      <c r="H337" s="1" t="str">
        <f>INDEX(FCF[MarkTo],MATCH(FCFdata[[#This Row],[FCFindex]],FCF[FCFindex]))</f>
        <v>6Rot</v>
      </c>
      <c r="I337" s="118">
        <f>FCFdata[[#This Row],[SampleLabel]]+3</f>
        <v>56010003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56010005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57</v>
      </c>
      <c r="B338" s="1">
        <f t="shared" si="21"/>
        <v>1</v>
      </c>
      <c r="C338" s="1">
        <f t="shared" si="22"/>
        <v>0</v>
      </c>
      <c r="D338" s="134">
        <f t="shared" si="20"/>
        <v>57010000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1OctM</v>
      </c>
      <c r="H338" s="1" t="str">
        <f>INDEX(FCF[MarkTo],MATCH(FCFdata[[#This Row],[FCFindex]],FCF[FCFindex]))</f>
        <v>2D</v>
      </c>
      <c r="I338" s="118">
        <f>FCFdata[[#This Row],[SampleLabel]]+3</f>
        <v>57010003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57010005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57</v>
      </c>
      <c r="B339" s="1">
        <f t="shared" si="21"/>
        <v>1</v>
      </c>
      <c r="C339" s="1">
        <f t="shared" si="22"/>
        <v>1</v>
      </c>
      <c r="D339" s="134">
        <f t="shared" si="20"/>
        <v>57010000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2D</v>
      </c>
      <c r="H339" s="1" t="str">
        <f>INDEX(FCF[MarkTo],MATCH(FCFdata[[#This Row],[FCFindex]],FCF[FCFindex]))</f>
        <v>2c</v>
      </c>
      <c r="I339" s="118">
        <f>FCFdata[[#This Row],[SampleLabel]]+3</f>
        <v>57010003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57010005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57</v>
      </c>
      <c r="B340" s="1">
        <f t="shared" si="21"/>
        <v>1</v>
      </c>
      <c r="C340" s="1">
        <f t="shared" si="22"/>
        <v>2</v>
      </c>
      <c r="D340" s="134">
        <f t="shared" si="20"/>
        <v>57010000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2c</v>
      </c>
      <c r="H340" s="1" t="str">
        <f>INDEX(FCF[MarkTo],MATCH(FCFdata[[#This Row],[FCFindex]],FCF[FCFindex]))</f>
        <v>3P</v>
      </c>
      <c r="I340" s="118">
        <f>FCFdata[[#This Row],[SampleLabel]]+3</f>
        <v>57010003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57010005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57</v>
      </c>
      <c r="B341" s="1">
        <f t="shared" si="21"/>
        <v>1</v>
      </c>
      <c r="C341" s="1">
        <f t="shared" si="22"/>
        <v>3</v>
      </c>
      <c r="D341" s="134">
        <f t="shared" si="20"/>
        <v>57010000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3P</v>
      </c>
      <c r="H341" s="1" t="str">
        <f>INDEX(FCF[MarkTo],MATCH(FCFdata[[#This Row],[FCFindex]],FCF[FCFindex]))</f>
        <v>4S</v>
      </c>
      <c r="I341" s="118">
        <f>FCFdata[[#This Row],[SampleLabel]]+3</f>
        <v>57010003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57010005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57</v>
      </c>
      <c r="B342" s="1">
        <f t="shared" si="21"/>
        <v>1</v>
      </c>
      <c r="C342" s="1">
        <f t="shared" si="22"/>
        <v>4</v>
      </c>
      <c r="D342" s="134">
        <f t="shared" si="20"/>
        <v>57010000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4S</v>
      </c>
      <c r="H342" s="1" t="str">
        <f>INDEX(FCF[MarkTo],MATCH(FCFdata[[#This Row],[FCFindex]],FCF[FCFindex]))</f>
        <v>5U</v>
      </c>
      <c r="I342" s="118">
        <f>FCFdata[[#This Row],[SampleLabel]]+3</f>
        <v>57010003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57010005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57</v>
      </c>
      <c r="B343" s="1">
        <f t="shared" si="21"/>
        <v>1</v>
      </c>
      <c r="C343" s="1">
        <f t="shared" si="22"/>
        <v>5</v>
      </c>
      <c r="D343" s="134">
        <f t="shared" si="20"/>
        <v>57010000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5U</v>
      </c>
      <c r="H343" s="1" t="str">
        <f>INDEX(FCF[MarkTo],MATCH(FCFdata[[#This Row],[FCFindex]],FCF[FCFindex]))</f>
        <v>6Rot</v>
      </c>
      <c r="I343" s="118">
        <f>FCFdata[[#This Row],[SampleLabel]]+3</f>
        <v>57010003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57010005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58</v>
      </c>
      <c r="B344" s="1">
        <f t="shared" si="21"/>
        <v>1</v>
      </c>
      <c r="C344" s="1">
        <f t="shared" si="22"/>
        <v>0</v>
      </c>
      <c r="D344" s="134">
        <f t="shared" si="20"/>
        <v>58010000</v>
      </c>
      <c r="E344" s="1">
        <f>INDEX(FCF[From],MATCH(FCFdata[[#This Row],[FCFindex]],FCF[FCFindex]))</f>
        <v>1</v>
      </c>
      <c r="F344" s="1">
        <f>INDEX(FCF[To],MATCH(FCFdata[[#This Row],[FCFindex]],FCF[FCFindex]))</f>
        <v>2</v>
      </c>
      <c r="G344" s="1" t="str">
        <f>INDEX(FCF[MarkFrom],MATCH(FCFdata[[#This Row],[FCFindex]],FCF[FCFindex]))</f>
        <v>1OctM</v>
      </c>
      <c r="H344" s="1" t="str">
        <f>INDEX(FCF[MarkTo],MATCH(FCFdata[[#This Row],[FCFindex]],FCF[FCFindex]))</f>
        <v>2D</v>
      </c>
      <c r="I344" s="118">
        <f>FCFdata[[#This Row],[SampleLabel]]+3</f>
        <v>58010003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58010005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58</v>
      </c>
      <c r="B345" s="1">
        <f t="shared" si="21"/>
        <v>1</v>
      </c>
      <c r="C345" s="1">
        <f t="shared" si="22"/>
        <v>1</v>
      </c>
      <c r="D345" s="134">
        <f t="shared" si="20"/>
        <v>58010000</v>
      </c>
      <c r="E345" s="1">
        <f>INDEX(FCF[From],MATCH(FCFdata[[#This Row],[FCFindex]],FCF[FCFindex]))</f>
        <v>2</v>
      </c>
      <c r="F345" s="1">
        <f>INDEX(FCF[To],MATCH(FCFdata[[#This Row],[FCFindex]],FCF[FCFindex]))</f>
        <v>3</v>
      </c>
      <c r="G345" s="1" t="str">
        <f>INDEX(FCF[MarkFrom],MATCH(FCFdata[[#This Row],[FCFindex]],FCF[FCFindex]))</f>
        <v>2D</v>
      </c>
      <c r="H345" s="1" t="str">
        <f>INDEX(FCF[MarkTo],MATCH(FCFdata[[#This Row],[FCFindex]],FCF[FCFindex]))</f>
        <v>2c</v>
      </c>
      <c r="I345" s="118">
        <f>FCFdata[[#This Row],[SampleLabel]]+3</f>
        <v>58010003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58010005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58</v>
      </c>
      <c r="B346" s="1">
        <f t="shared" si="21"/>
        <v>1</v>
      </c>
      <c r="C346" s="1">
        <f t="shared" si="22"/>
        <v>2</v>
      </c>
      <c r="D346" s="134">
        <f t="shared" si="20"/>
        <v>58010000</v>
      </c>
      <c r="E346" s="1">
        <f>INDEX(FCF[From],MATCH(FCFdata[[#This Row],[FCFindex]],FCF[FCFindex]))</f>
        <v>3</v>
      </c>
      <c r="F346" s="1">
        <f>INDEX(FCF[To],MATCH(FCFdata[[#This Row],[FCFindex]],FCF[FCFindex]))</f>
        <v>4</v>
      </c>
      <c r="G346" s="1" t="str">
        <f>INDEX(FCF[MarkFrom],MATCH(FCFdata[[#This Row],[FCFindex]],FCF[FCFindex]))</f>
        <v>2c</v>
      </c>
      <c r="H346" s="1" t="str">
        <f>INDEX(FCF[MarkTo],MATCH(FCFdata[[#This Row],[FCFindex]],FCF[FCFindex]))</f>
        <v>3P</v>
      </c>
      <c r="I346" s="118">
        <f>FCFdata[[#This Row],[SampleLabel]]+3</f>
        <v>58010003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58010005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58</v>
      </c>
      <c r="B347" s="1">
        <f t="shared" si="21"/>
        <v>1</v>
      </c>
      <c r="C347" s="1">
        <f t="shared" si="22"/>
        <v>3</v>
      </c>
      <c r="D347" s="134">
        <f t="shared" si="20"/>
        <v>58010000</v>
      </c>
      <c r="E347" s="1">
        <f>INDEX(FCF[From],MATCH(FCFdata[[#This Row],[FCFindex]],FCF[FCFindex]))</f>
        <v>4</v>
      </c>
      <c r="F347" s="1">
        <f>INDEX(FCF[To],MATCH(FCFdata[[#This Row],[FCFindex]],FCF[FCFindex]))</f>
        <v>5</v>
      </c>
      <c r="G347" s="1" t="str">
        <f>INDEX(FCF[MarkFrom],MATCH(FCFdata[[#This Row],[FCFindex]],FCF[FCFindex]))</f>
        <v>3P</v>
      </c>
      <c r="H347" s="1" t="str">
        <f>INDEX(FCF[MarkTo],MATCH(FCFdata[[#This Row],[FCFindex]],FCF[FCFindex]))</f>
        <v>4S</v>
      </c>
      <c r="I347" s="118">
        <f>FCFdata[[#This Row],[SampleLabel]]+3</f>
        <v>58010003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58010005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58</v>
      </c>
      <c r="B348" s="1">
        <f t="shared" si="21"/>
        <v>1</v>
      </c>
      <c r="C348" s="1">
        <f t="shared" si="22"/>
        <v>4</v>
      </c>
      <c r="D348" s="134">
        <f t="shared" si="20"/>
        <v>58010000</v>
      </c>
      <c r="E348" s="1">
        <f>INDEX(FCF[From],MATCH(FCFdata[[#This Row],[FCFindex]],FCF[FCFindex]))</f>
        <v>5</v>
      </c>
      <c r="F348" s="1">
        <f>INDEX(FCF[To],MATCH(FCFdata[[#This Row],[FCFindex]],FCF[FCFindex]))</f>
        <v>6</v>
      </c>
      <c r="G348" s="1" t="str">
        <f>INDEX(FCF[MarkFrom],MATCH(FCFdata[[#This Row],[FCFindex]],FCF[FCFindex]))</f>
        <v>4S</v>
      </c>
      <c r="H348" s="1" t="str">
        <f>INDEX(FCF[MarkTo],MATCH(FCFdata[[#This Row],[FCFindex]],FCF[FCFindex]))</f>
        <v>5U</v>
      </c>
      <c r="I348" s="118">
        <f>FCFdata[[#This Row],[SampleLabel]]+3</f>
        <v>58010003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58010005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58</v>
      </c>
      <c r="B349" s="1">
        <f t="shared" si="21"/>
        <v>1</v>
      </c>
      <c r="C349" s="1">
        <f t="shared" si="22"/>
        <v>5</v>
      </c>
      <c r="D349" s="134">
        <f t="shared" si="20"/>
        <v>58010000</v>
      </c>
      <c r="E349" s="1">
        <f>INDEX(FCF[From],MATCH(FCFdata[[#This Row],[FCFindex]],FCF[FCFindex]))</f>
        <v>6</v>
      </c>
      <c r="F349" s="1">
        <f>INDEX(FCF[To],MATCH(FCFdata[[#This Row],[FCFindex]],FCF[FCFindex]))</f>
        <v>7</v>
      </c>
      <c r="G349" s="1" t="str">
        <f>INDEX(FCF[MarkFrom],MATCH(FCFdata[[#This Row],[FCFindex]],FCF[FCFindex]))</f>
        <v>5U</v>
      </c>
      <c r="H349" s="1" t="str">
        <f>INDEX(FCF[MarkTo],MATCH(FCFdata[[#This Row],[FCFindex]],FCF[FCFindex]))</f>
        <v>6Rot</v>
      </c>
      <c r="I349" s="118">
        <f>FCFdata[[#This Row],[SampleLabel]]+3</f>
        <v>58010003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58010005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59</v>
      </c>
      <c r="B350" s="1">
        <f t="shared" si="21"/>
        <v>1</v>
      </c>
      <c r="C350" s="1">
        <f t="shared" si="22"/>
        <v>0</v>
      </c>
      <c r="D350" s="134">
        <f t="shared" si="20"/>
        <v>59010000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1OctM</v>
      </c>
      <c r="H350" s="1" t="str">
        <f>INDEX(FCF[MarkTo],MATCH(FCFdata[[#This Row],[FCFindex]],FCF[FCFindex]))</f>
        <v>2D</v>
      </c>
      <c r="I350" s="118">
        <f>FCFdata[[#This Row],[SampleLabel]]+3</f>
        <v>59010003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59010005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59</v>
      </c>
      <c r="B351" s="1">
        <f t="shared" si="21"/>
        <v>1</v>
      </c>
      <c r="C351" s="1">
        <f t="shared" si="22"/>
        <v>1</v>
      </c>
      <c r="D351" s="134">
        <f t="shared" si="20"/>
        <v>59010000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2D</v>
      </c>
      <c r="H351" s="1" t="str">
        <f>INDEX(FCF[MarkTo],MATCH(FCFdata[[#This Row],[FCFindex]],FCF[FCFindex]))</f>
        <v>2c</v>
      </c>
      <c r="I351" s="118">
        <f>FCFdata[[#This Row],[SampleLabel]]+3</f>
        <v>59010003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59010005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59</v>
      </c>
      <c r="B352" s="1">
        <f t="shared" si="21"/>
        <v>1</v>
      </c>
      <c r="C352" s="1">
        <f t="shared" si="22"/>
        <v>2</v>
      </c>
      <c r="D352" s="134">
        <f t="shared" si="20"/>
        <v>59010000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2c</v>
      </c>
      <c r="H352" s="1" t="str">
        <f>INDEX(FCF[MarkTo],MATCH(FCFdata[[#This Row],[FCFindex]],FCF[FCFindex]))</f>
        <v>3P</v>
      </c>
      <c r="I352" s="118">
        <f>FCFdata[[#This Row],[SampleLabel]]+3</f>
        <v>59010003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59010005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59</v>
      </c>
      <c r="B353" s="1">
        <f t="shared" si="21"/>
        <v>1</v>
      </c>
      <c r="C353" s="1">
        <f t="shared" si="22"/>
        <v>3</v>
      </c>
      <c r="D353" s="134">
        <f t="shared" si="20"/>
        <v>59010000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3P</v>
      </c>
      <c r="H353" s="1" t="str">
        <f>INDEX(FCF[MarkTo],MATCH(FCFdata[[#This Row],[FCFindex]],FCF[FCFindex]))</f>
        <v>4S</v>
      </c>
      <c r="I353" s="118">
        <f>FCFdata[[#This Row],[SampleLabel]]+3</f>
        <v>59010003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59010005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59</v>
      </c>
      <c r="B354" s="1">
        <f t="shared" si="21"/>
        <v>1</v>
      </c>
      <c r="C354" s="1">
        <f t="shared" si="22"/>
        <v>4</v>
      </c>
      <c r="D354" s="134">
        <f t="shared" si="20"/>
        <v>59010000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4S</v>
      </c>
      <c r="H354" s="1" t="str">
        <f>INDEX(FCF[MarkTo],MATCH(FCFdata[[#This Row],[FCFindex]],FCF[FCFindex]))</f>
        <v>5U</v>
      </c>
      <c r="I354" s="118">
        <f>FCFdata[[#This Row],[SampleLabel]]+3</f>
        <v>59010003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59010005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59</v>
      </c>
      <c r="B355" s="1">
        <f t="shared" si="21"/>
        <v>1</v>
      </c>
      <c r="C355" s="1">
        <f t="shared" si="22"/>
        <v>5</v>
      </c>
      <c r="D355" s="134">
        <f t="shared" si="20"/>
        <v>59010000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5U</v>
      </c>
      <c r="H355" s="1" t="str">
        <f>INDEX(FCF[MarkTo],MATCH(FCFdata[[#This Row],[FCFindex]],FCF[FCFindex]))</f>
        <v>6Rot</v>
      </c>
      <c r="I355" s="118">
        <f>FCFdata[[#This Row],[SampleLabel]]+3</f>
        <v>59010003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59010005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60</v>
      </c>
      <c r="B356" s="1">
        <f t="shared" si="21"/>
        <v>1</v>
      </c>
      <c r="C356" s="1">
        <f t="shared" si="22"/>
        <v>0</v>
      </c>
      <c r="D356" s="134">
        <f t="shared" si="20"/>
        <v>60010000</v>
      </c>
      <c r="E356" s="1">
        <f>INDEX(FCF[From],MATCH(FCFdata[[#This Row],[FCFindex]],FCF[FCFindex]))</f>
        <v>1</v>
      </c>
      <c r="F356" s="1">
        <f>INDEX(FCF[To],MATCH(FCFdata[[#This Row],[FCFindex]],FCF[FCFindex]))</f>
        <v>2</v>
      </c>
      <c r="G356" s="1" t="str">
        <f>INDEX(FCF[MarkFrom],MATCH(FCFdata[[#This Row],[FCFindex]],FCF[FCFindex]))</f>
        <v>1OctM</v>
      </c>
      <c r="H356" s="1" t="str">
        <f>INDEX(FCF[MarkTo],MATCH(FCFdata[[#This Row],[FCFindex]],FCF[FCFindex]))</f>
        <v>2D</v>
      </c>
      <c r="I356" s="118">
        <f>FCFdata[[#This Row],[SampleLabel]]+3</f>
        <v>60010003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60010005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60</v>
      </c>
      <c r="B357" s="1">
        <f t="shared" si="21"/>
        <v>1</v>
      </c>
      <c r="C357" s="1">
        <f t="shared" si="22"/>
        <v>1</v>
      </c>
      <c r="D357" s="134">
        <f t="shared" si="20"/>
        <v>60010000</v>
      </c>
      <c r="E357" s="1">
        <f>INDEX(FCF[From],MATCH(FCFdata[[#This Row],[FCFindex]],FCF[FCFindex]))</f>
        <v>2</v>
      </c>
      <c r="F357" s="1">
        <f>INDEX(FCF[To],MATCH(FCFdata[[#This Row],[FCFindex]],FCF[FCFindex]))</f>
        <v>3</v>
      </c>
      <c r="G357" s="1" t="str">
        <f>INDEX(FCF[MarkFrom],MATCH(FCFdata[[#This Row],[FCFindex]],FCF[FCFindex]))</f>
        <v>2D</v>
      </c>
      <c r="H357" s="1" t="str">
        <f>INDEX(FCF[MarkTo],MATCH(FCFdata[[#This Row],[FCFindex]],FCF[FCFindex]))</f>
        <v>2c</v>
      </c>
      <c r="I357" s="118">
        <f>FCFdata[[#This Row],[SampleLabel]]+3</f>
        <v>60010003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60010005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60</v>
      </c>
      <c r="B358" s="1">
        <f t="shared" si="21"/>
        <v>1</v>
      </c>
      <c r="C358" s="1">
        <f t="shared" si="22"/>
        <v>2</v>
      </c>
      <c r="D358" s="134">
        <f t="shared" si="20"/>
        <v>60010000</v>
      </c>
      <c r="E358" s="1">
        <f>INDEX(FCF[From],MATCH(FCFdata[[#This Row],[FCFindex]],FCF[FCFindex]))</f>
        <v>3</v>
      </c>
      <c r="F358" s="1">
        <f>INDEX(FCF[To],MATCH(FCFdata[[#This Row],[FCFindex]],FCF[FCFindex]))</f>
        <v>4</v>
      </c>
      <c r="G358" s="1" t="str">
        <f>INDEX(FCF[MarkFrom],MATCH(FCFdata[[#This Row],[FCFindex]],FCF[FCFindex]))</f>
        <v>2c</v>
      </c>
      <c r="H358" s="1" t="str">
        <f>INDEX(FCF[MarkTo],MATCH(FCFdata[[#This Row],[FCFindex]],FCF[FCFindex]))</f>
        <v>3P</v>
      </c>
      <c r="I358" s="118">
        <f>FCFdata[[#This Row],[SampleLabel]]+3</f>
        <v>60010003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60010005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60</v>
      </c>
      <c r="B359" s="1">
        <f t="shared" si="21"/>
        <v>1</v>
      </c>
      <c r="C359" s="1">
        <f t="shared" si="22"/>
        <v>3</v>
      </c>
      <c r="D359" s="134">
        <f t="shared" si="20"/>
        <v>60010000</v>
      </c>
      <c r="E359" s="1">
        <f>INDEX(FCF[From],MATCH(FCFdata[[#This Row],[FCFindex]],FCF[FCFindex]))</f>
        <v>4</v>
      </c>
      <c r="F359" s="1">
        <f>INDEX(FCF[To],MATCH(FCFdata[[#This Row],[FCFindex]],FCF[FCFindex]))</f>
        <v>5</v>
      </c>
      <c r="G359" s="1" t="str">
        <f>INDEX(FCF[MarkFrom],MATCH(FCFdata[[#This Row],[FCFindex]],FCF[FCFindex]))</f>
        <v>3P</v>
      </c>
      <c r="H359" s="1" t="str">
        <f>INDEX(FCF[MarkTo],MATCH(FCFdata[[#This Row],[FCFindex]],FCF[FCFindex]))</f>
        <v>4S</v>
      </c>
      <c r="I359" s="118">
        <f>FCFdata[[#This Row],[SampleLabel]]+3</f>
        <v>60010003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60010005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60</v>
      </c>
      <c r="B360" s="1">
        <f t="shared" si="21"/>
        <v>1</v>
      </c>
      <c r="C360" s="1">
        <f t="shared" si="22"/>
        <v>4</v>
      </c>
      <c r="D360" s="134">
        <f t="shared" si="20"/>
        <v>60010000</v>
      </c>
      <c r="E360" s="1">
        <f>INDEX(FCF[From],MATCH(FCFdata[[#This Row],[FCFindex]],FCF[FCFindex]))</f>
        <v>5</v>
      </c>
      <c r="F360" s="1">
        <f>INDEX(FCF[To],MATCH(FCFdata[[#This Row],[FCFindex]],FCF[FCFindex]))</f>
        <v>6</v>
      </c>
      <c r="G360" s="1" t="str">
        <f>INDEX(FCF[MarkFrom],MATCH(FCFdata[[#This Row],[FCFindex]],FCF[FCFindex]))</f>
        <v>4S</v>
      </c>
      <c r="H360" s="1" t="str">
        <f>INDEX(FCF[MarkTo],MATCH(FCFdata[[#This Row],[FCFindex]],FCF[FCFindex]))</f>
        <v>5U</v>
      </c>
      <c r="I360" s="118">
        <f>FCFdata[[#This Row],[SampleLabel]]+3</f>
        <v>60010003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60010005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60</v>
      </c>
      <c r="B361" s="1">
        <f t="shared" si="21"/>
        <v>1</v>
      </c>
      <c r="C361" s="1">
        <f t="shared" si="22"/>
        <v>5</v>
      </c>
      <c r="D361" s="134">
        <f t="shared" si="20"/>
        <v>60010000</v>
      </c>
      <c r="E361" s="1">
        <f>INDEX(FCF[From],MATCH(FCFdata[[#This Row],[FCFindex]],FCF[FCFindex]))</f>
        <v>6</v>
      </c>
      <c r="F361" s="1">
        <f>INDEX(FCF[To],MATCH(FCFdata[[#This Row],[FCFindex]],FCF[FCFindex]))</f>
        <v>7</v>
      </c>
      <c r="G361" s="1" t="str">
        <f>INDEX(FCF[MarkFrom],MATCH(FCFdata[[#This Row],[FCFindex]],FCF[FCFindex]))</f>
        <v>5U</v>
      </c>
      <c r="H361" s="1" t="str">
        <f>INDEX(FCF[MarkTo],MATCH(FCFdata[[#This Row],[FCFindex]],FCF[FCFindex]))</f>
        <v>6Rot</v>
      </c>
      <c r="I361" s="118">
        <f>FCFdata[[#This Row],[SampleLabel]]+3</f>
        <v>60010003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60010005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61</v>
      </c>
      <c r="B362" s="1">
        <f t="shared" si="21"/>
        <v>1</v>
      </c>
      <c r="C362" s="1">
        <f t="shared" si="22"/>
        <v>0</v>
      </c>
      <c r="D362" s="134">
        <f t="shared" si="20"/>
        <v>61010000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1OctM</v>
      </c>
      <c r="H362" s="1" t="str">
        <f>INDEX(FCF[MarkTo],MATCH(FCFdata[[#This Row],[FCFindex]],FCF[FCFindex]))</f>
        <v>2D</v>
      </c>
      <c r="I362" s="118">
        <f>FCFdata[[#This Row],[SampleLabel]]+3</f>
        <v>61010003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61010005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61</v>
      </c>
      <c r="B363" s="1">
        <f t="shared" si="21"/>
        <v>1</v>
      </c>
      <c r="C363" s="1">
        <f t="shared" si="22"/>
        <v>1</v>
      </c>
      <c r="D363" s="134">
        <f t="shared" si="20"/>
        <v>61010000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61010003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61010005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61</v>
      </c>
      <c r="B364" s="1">
        <f t="shared" si="21"/>
        <v>1</v>
      </c>
      <c r="C364" s="1">
        <f t="shared" si="22"/>
        <v>2</v>
      </c>
      <c r="D364" s="134">
        <f t="shared" si="20"/>
        <v>61010000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3P</v>
      </c>
      <c r="I364" s="118">
        <f>FCFdata[[#This Row],[SampleLabel]]+3</f>
        <v>61010003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61010005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61</v>
      </c>
      <c r="B365" s="1">
        <f t="shared" si="21"/>
        <v>1</v>
      </c>
      <c r="C365" s="1">
        <f t="shared" si="22"/>
        <v>3</v>
      </c>
      <c r="D365" s="134">
        <f t="shared" si="20"/>
        <v>61010000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3P</v>
      </c>
      <c r="H365" s="1" t="str">
        <f>INDEX(FCF[MarkTo],MATCH(FCFdata[[#This Row],[FCFindex]],FCF[FCFindex]))</f>
        <v>4S</v>
      </c>
      <c r="I365" s="118">
        <f>FCFdata[[#This Row],[SampleLabel]]+3</f>
        <v>61010003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61010005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61</v>
      </c>
      <c r="B366" s="1">
        <f t="shared" si="21"/>
        <v>1</v>
      </c>
      <c r="C366" s="1">
        <f t="shared" si="22"/>
        <v>4</v>
      </c>
      <c r="D366" s="134">
        <f t="shared" si="20"/>
        <v>61010000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4S</v>
      </c>
      <c r="H366" s="1" t="str">
        <f>INDEX(FCF[MarkTo],MATCH(FCFdata[[#This Row],[FCFindex]],FCF[FCFindex]))</f>
        <v>5U</v>
      </c>
      <c r="I366" s="118">
        <f>FCFdata[[#This Row],[SampleLabel]]+3</f>
        <v>61010003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61010005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61</v>
      </c>
      <c r="B367" s="1">
        <f t="shared" si="21"/>
        <v>1</v>
      </c>
      <c r="C367" s="1">
        <f t="shared" si="22"/>
        <v>5</v>
      </c>
      <c r="D367" s="134">
        <f t="shared" si="20"/>
        <v>61010000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5U</v>
      </c>
      <c r="H367" s="1" t="str">
        <f>INDEX(FCF[MarkTo],MATCH(FCFdata[[#This Row],[FCFindex]],FCF[FCFindex]))</f>
        <v>6Rot</v>
      </c>
      <c r="I367" s="118">
        <f>FCFdata[[#This Row],[SampleLabel]]+3</f>
        <v>61010003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61010005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62</v>
      </c>
      <c r="B368" s="1">
        <f t="shared" si="21"/>
        <v>1</v>
      </c>
      <c r="C368" s="1">
        <f t="shared" si="22"/>
        <v>0</v>
      </c>
      <c r="D368" s="134">
        <f t="shared" si="20"/>
        <v>62010000</v>
      </c>
      <c r="E368" s="1">
        <f>INDEX(FCF[From],MATCH(FCFdata[[#This Row],[FCFindex]],FCF[FCFindex]))</f>
        <v>1</v>
      </c>
      <c r="F368" s="1">
        <f>INDEX(FCF[To],MATCH(FCFdata[[#This Row],[FCFindex]],FCF[FCFindex]))</f>
        <v>2</v>
      </c>
      <c r="G368" s="1" t="str">
        <f>INDEX(FCF[MarkFrom],MATCH(FCFdata[[#This Row],[FCFindex]],FCF[FCFindex]))</f>
        <v>1OctM</v>
      </c>
      <c r="H368" s="1" t="str">
        <f>INDEX(FCF[MarkTo],MATCH(FCFdata[[#This Row],[FCFindex]],FCF[FCFindex]))</f>
        <v>2D</v>
      </c>
      <c r="I368" s="118">
        <f>FCFdata[[#This Row],[SampleLabel]]+3</f>
        <v>62010003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62010005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62</v>
      </c>
      <c r="B369" s="1">
        <f t="shared" si="21"/>
        <v>1</v>
      </c>
      <c r="C369" s="1">
        <f t="shared" si="22"/>
        <v>1</v>
      </c>
      <c r="D369" s="134">
        <f t="shared" si="20"/>
        <v>62010000</v>
      </c>
      <c r="E369" s="1">
        <f>INDEX(FCF[From],MATCH(FCFdata[[#This Row],[FCFindex]],FCF[FCFindex]))</f>
        <v>2</v>
      </c>
      <c r="F369" s="1">
        <f>INDEX(FCF[To],MATCH(FCFdata[[#This Row],[FCFindex]],FCF[FCFindex]))</f>
        <v>3</v>
      </c>
      <c r="G369" s="1" t="str">
        <f>INDEX(FCF[MarkFrom],MATCH(FCFdata[[#This Row],[FCFindex]],FCF[FCFindex]))</f>
        <v>2D</v>
      </c>
      <c r="H369" s="1" t="str">
        <f>INDEX(FCF[MarkTo],MATCH(FCFdata[[#This Row],[FCFindex]],FCF[FCFindex]))</f>
        <v>2c</v>
      </c>
      <c r="I369" s="118">
        <f>FCFdata[[#This Row],[SampleLabel]]+3</f>
        <v>62010003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62010005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62</v>
      </c>
      <c r="B370" s="1">
        <f t="shared" si="21"/>
        <v>1</v>
      </c>
      <c r="C370" s="1">
        <f t="shared" si="22"/>
        <v>2</v>
      </c>
      <c r="D370" s="134">
        <f t="shared" si="20"/>
        <v>62010000</v>
      </c>
      <c r="E370" s="1">
        <f>INDEX(FCF[From],MATCH(FCFdata[[#This Row],[FCFindex]],FCF[FCFindex]))</f>
        <v>3</v>
      </c>
      <c r="F370" s="1">
        <f>INDEX(FCF[To],MATCH(FCFdata[[#This Row],[FCFindex]],FCF[FCFindex]))</f>
        <v>4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3P</v>
      </c>
      <c r="I370" s="118">
        <f>FCFdata[[#This Row],[SampleLabel]]+3</f>
        <v>62010003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62010005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62</v>
      </c>
      <c r="B371" s="1">
        <f t="shared" si="21"/>
        <v>1</v>
      </c>
      <c r="C371" s="1">
        <f t="shared" si="22"/>
        <v>3</v>
      </c>
      <c r="D371" s="134">
        <f t="shared" si="20"/>
        <v>62010000</v>
      </c>
      <c r="E371" s="1">
        <f>INDEX(FCF[From],MATCH(FCFdata[[#This Row],[FCFindex]],FCF[FCFindex]))</f>
        <v>4</v>
      </c>
      <c r="F371" s="1">
        <f>INDEX(FCF[To],MATCH(FCFdata[[#This Row],[FCFindex]],FCF[FCFindex]))</f>
        <v>5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4S</v>
      </c>
      <c r="I371" s="118">
        <f>FCFdata[[#This Row],[SampleLabel]]+3</f>
        <v>62010003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62010005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62</v>
      </c>
      <c r="B372" s="1">
        <f t="shared" si="21"/>
        <v>1</v>
      </c>
      <c r="C372" s="1">
        <f t="shared" si="22"/>
        <v>4</v>
      </c>
      <c r="D372" s="134">
        <f t="shared" si="20"/>
        <v>62010000</v>
      </c>
      <c r="E372" s="1">
        <f>INDEX(FCF[From],MATCH(FCFdata[[#This Row],[FCFindex]],FCF[FCFindex]))</f>
        <v>5</v>
      </c>
      <c r="F372" s="1">
        <f>INDEX(FCF[To],MATCH(FCFdata[[#This Row],[FCFindex]],FCF[FCFindex]))</f>
        <v>6</v>
      </c>
      <c r="G372" s="1" t="str">
        <f>INDEX(FCF[MarkFrom],MATCH(FCFdata[[#This Row],[FCFindex]],FCF[FCFindex]))</f>
        <v>4S</v>
      </c>
      <c r="H372" s="1" t="str">
        <f>INDEX(FCF[MarkTo],MATCH(FCFdata[[#This Row],[FCFindex]],FCF[FCFindex]))</f>
        <v>5U</v>
      </c>
      <c r="I372" s="118">
        <f>FCFdata[[#This Row],[SampleLabel]]+3</f>
        <v>62010003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62010005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62</v>
      </c>
      <c r="B373" s="1">
        <f t="shared" si="21"/>
        <v>1</v>
      </c>
      <c r="C373" s="1">
        <f t="shared" si="22"/>
        <v>5</v>
      </c>
      <c r="D373" s="134">
        <f t="shared" si="20"/>
        <v>62010000</v>
      </c>
      <c r="E373" s="1">
        <f>INDEX(FCF[From],MATCH(FCFdata[[#This Row],[FCFindex]],FCF[FCFindex]))</f>
        <v>6</v>
      </c>
      <c r="F373" s="1">
        <f>INDEX(FCF[To],MATCH(FCFdata[[#This Row],[FCFindex]],FCF[FCFindex]))</f>
        <v>7</v>
      </c>
      <c r="G373" s="1" t="str">
        <f>INDEX(FCF[MarkFrom],MATCH(FCFdata[[#This Row],[FCFindex]],FCF[FCFindex]))</f>
        <v>5U</v>
      </c>
      <c r="H373" s="1" t="str">
        <f>INDEX(FCF[MarkTo],MATCH(FCFdata[[#This Row],[FCFindex]],FCF[FCFindex]))</f>
        <v>6Rot</v>
      </c>
      <c r="I373" s="118">
        <f>FCFdata[[#This Row],[SampleLabel]]+3</f>
        <v>62010003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62010005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63</v>
      </c>
      <c r="B374" s="1">
        <f t="shared" si="21"/>
        <v>1</v>
      </c>
      <c r="C374" s="1">
        <f t="shared" si="22"/>
        <v>0</v>
      </c>
      <c r="D374" s="134">
        <f t="shared" si="20"/>
        <v>63010000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1OctM</v>
      </c>
      <c r="H374" s="1" t="str">
        <f>INDEX(FCF[MarkTo],MATCH(FCFdata[[#This Row],[FCFindex]],FCF[FCFindex]))</f>
        <v>2D</v>
      </c>
      <c r="I374" s="118">
        <f>FCFdata[[#This Row],[SampleLabel]]+3</f>
        <v>63010003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63010005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63</v>
      </c>
      <c r="B375" s="1">
        <f t="shared" si="21"/>
        <v>1</v>
      </c>
      <c r="C375" s="1">
        <f t="shared" si="22"/>
        <v>1</v>
      </c>
      <c r="D375" s="134">
        <f t="shared" si="20"/>
        <v>63010000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2D</v>
      </c>
      <c r="H375" s="1" t="str">
        <f>INDEX(FCF[MarkTo],MATCH(FCFdata[[#This Row],[FCFindex]],FCF[FCFindex]))</f>
        <v>2c</v>
      </c>
      <c r="I375" s="118">
        <f>FCFdata[[#This Row],[SampleLabel]]+3</f>
        <v>63010003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63010005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63</v>
      </c>
      <c r="B376" s="1">
        <f t="shared" si="21"/>
        <v>1</v>
      </c>
      <c r="C376" s="1">
        <f t="shared" si="22"/>
        <v>2</v>
      </c>
      <c r="D376" s="134">
        <f t="shared" si="20"/>
        <v>63010000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2c</v>
      </c>
      <c r="H376" s="1" t="str">
        <f>INDEX(FCF[MarkTo],MATCH(FCFdata[[#This Row],[FCFindex]],FCF[FCFindex]))</f>
        <v>3P</v>
      </c>
      <c r="I376" s="118">
        <f>FCFdata[[#This Row],[SampleLabel]]+3</f>
        <v>63010003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63010005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63</v>
      </c>
      <c r="B377" s="1">
        <f t="shared" si="21"/>
        <v>1</v>
      </c>
      <c r="C377" s="1">
        <f t="shared" si="22"/>
        <v>3</v>
      </c>
      <c r="D377" s="134">
        <f t="shared" si="20"/>
        <v>63010000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3P</v>
      </c>
      <c r="H377" s="1" t="str">
        <f>INDEX(FCF[MarkTo],MATCH(FCFdata[[#This Row],[FCFindex]],FCF[FCFindex]))</f>
        <v>4S</v>
      </c>
      <c r="I377" s="118">
        <f>FCFdata[[#This Row],[SampleLabel]]+3</f>
        <v>63010003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63010005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63</v>
      </c>
      <c r="B378" s="1">
        <f t="shared" si="21"/>
        <v>1</v>
      </c>
      <c r="C378" s="1">
        <f t="shared" si="22"/>
        <v>4</v>
      </c>
      <c r="D378" s="134">
        <f t="shared" si="20"/>
        <v>63010000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4S</v>
      </c>
      <c r="H378" s="1" t="str">
        <f>INDEX(FCF[MarkTo],MATCH(FCFdata[[#This Row],[FCFindex]],FCF[FCFindex]))</f>
        <v>5U</v>
      </c>
      <c r="I378" s="118">
        <f>FCFdata[[#This Row],[SampleLabel]]+3</f>
        <v>63010003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63010005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63</v>
      </c>
      <c r="B379" s="1">
        <f t="shared" si="21"/>
        <v>1</v>
      </c>
      <c r="C379" s="1">
        <f t="shared" si="22"/>
        <v>5</v>
      </c>
      <c r="D379" s="134">
        <f t="shared" si="20"/>
        <v>63010000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5U</v>
      </c>
      <c r="H379" s="1" t="str">
        <f>INDEX(FCF[MarkTo],MATCH(FCFdata[[#This Row],[FCFindex]],FCF[FCFindex]))</f>
        <v>6Rot</v>
      </c>
      <c r="I379" s="118">
        <f>FCFdata[[#This Row],[SampleLabel]]+3</f>
        <v>63010003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63010005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64</v>
      </c>
      <c r="B380" s="1">
        <f t="shared" si="21"/>
        <v>1</v>
      </c>
      <c r="C380" s="1">
        <f t="shared" si="22"/>
        <v>0</v>
      </c>
      <c r="D380" s="134">
        <f t="shared" si="20"/>
        <v>64010000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1OctM</v>
      </c>
      <c r="H380" s="1" t="str">
        <f>INDEX(FCF[MarkTo],MATCH(FCFdata[[#This Row],[FCFindex]],FCF[FCFindex]))</f>
        <v>2D</v>
      </c>
      <c r="I380" s="118">
        <f>FCFdata[[#This Row],[SampleLabel]]+3</f>
        <v>64010003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64010005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64</v>
      </c>
      <c r="B381" s="1">
        <f t="shared" si="21"/>
        <v>1</v>
      </c>
      <c r="C381" s="1">
        <f t="shared" si="22"/>
        <v>1</v>
      </c>
      <c r="D381" s="134">
        <f t="shared" si="20"/>
        <v>64010000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2D</v>
      </c>
      <c r="H381" s="1" t="str">
        <f>INDEX(FCF[MarkTo],MATCH(FCFdata[[#This Row],[FCFindex]],FCF[FCFindex]))</f>
        <v>2c</v>
      </c>
      <c r="I381" s="118">
        <f>FCFdata[[#This Row],[SampleLabel]]+3</f>
        <v>64010003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64010005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64</v>
      </c>
      <c r="B382" s="1">
        <f t="shared" si="21"/>
        <v>1</v>
      </c>
      <c r="C382" s="1">
        <f t="shared" si="22"/>
        <v>2</v>
      </c>
      <c r="D382" s="134">
        <f t="shared" si="20"/>
        <v>64010000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3P</v>
      </c>
      <c r="I382" s="118">
        <f>FCFdata[[#This Row],[SampleLabel]]+3</f>
        <v>64010003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64010005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64</v>
      </c>
      <c r="B383" s="1">
        <f t="shared" si="21"/>
        <v>1</v>
      </c>
      <c r="C383" s="1">
        <f t="shared" si="22"/>
        <v>3</v>
      </c>
      <c r="D383" s="134">
        <f t="shared" si="20"/>
        <v>64010000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3P</v>
      </c>
      <c r="H383" s="1" t="str">
        <f>INDEX(FCF[MarkTo],MATCH(FCFdata[[#This Row],[FCFindex]],FCF[FCFindex]))</f>
        <v>4S</v>
      </c>
      <c r="I383" s="118">
        <f>FCFdata[[#This Row],[SampleLabel]]+3</f>
        <v>64010003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64010005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64</v>
      </c>
      <c r="B384" s="1">
        <f t="shared" si="21"/>
        <v>1</v>
      </c>
      <c r="C384" s="1">
        <f t="shared" si="22"/>
        <v>4</v>
      </c>
      <c r="D384" s="134">
        <f t="shared" si="20"/>
        <v>64010000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4S</v>
      </c>
      <c r="H384" s="1" t="str">
        <f>INDEX(FCF[MarkTo],MATCH(FCFdata[[#This Row],[FCFindex]],FCF[FCFindex]))</f>
        <v>5U</v>
      </c>
      <c r="I384" s="118">
        <f>FCFdata[[#This Row],[SampleLabel]]+3</f>
        <v>64010003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64010005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64</v>
      </c>
      <c r="B385" s="1">
        <f t="shared" si="21"/>
        <v>1</v>
      </c>
      <c r="C385" s="1">
        <f t="shared" si="22"/>
        <v>5</v>
      </c>
      <c r="D385" s="134">
        <f t="shared" si="20"/>
        <v>64010000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5U</v>
      </c>
      <c r="H385" s="1" t="str">
        <f>INDEX(FCF[MarkTo],MATCH(FCFdata[[#This Row],[FCFindex]],FCF[FCFindex]))</f>
        <v>6Rot</v>
      </c>
      <c r="I385" s="118">
        <f>FCFdata[[#This Row],[SampleLabel]]+3</f>
        <v>64010003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64010005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65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65010000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1OctM</v>
      </c>
      <c r="H386" s="1" t="str">
        <f>INDEX(FCF[MarkTo],MATCH(FCFdata[[#This Row],[FCFindex]],FCF[FCFindex]))</f>
        <v>2D</v>
      </c>
      <c r="I386" s="118">
        <f>FCFdata[[#This Row],[SampleLabel]]+3</f>
        <v>65010003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65010005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65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65010000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2D</v>
      </c>
      <c r="H387" s="1" t="str">
        <f>INDEX(FCF[MarkTo],MATCH(FCFdata[[#This Row],[FCFindex]],FCF[FCFindex]))</f>
        <v>2c</v>
      </c>
      <c r="I387" s="118">
        <f>FCFdata[[#This Row],[SampleLabel]]+3</f>
        <v>65010003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65010005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65</v>
      </c>
      <c r="B388" s="1">
        <f t="shared" si="25"/>
        <v>1</v>
      </c>
      <c r="C388" s="1">
        <f t="shared" si="26"/>
        <v>2</v>
      </c>
      <c r="D388" s="134">
        <f t="shared" si="24"/>
        <v>65010000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2c</v>
      </c>
      <c r="H388" s="1" t="str">
        <f>INDEX(FCF[MarkTo],MATCH(FCFdata[[#This Row],[FCFindex]],FCF[FCFindex]))</f>
        <v>3P</v>
      </c>
      <c r="I388" s="118">
        <f>FCFdata[[#This Row],[SampleLabel]]+3</f>
        <v>65010003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65010005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65</v>
      </c>
      <c r="B389" s="1">
        <f t="shared" si="25"/>
        <v>1</v>
      </c>
      <c r="C389" s="1">
        <f t="shared" si="26"/>
        <v>3</v>
      </c>
      <c r="D389" s="134">
        <f t="shared" si="24"/>
        <v>65010000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3P</v>
      </c>
      <c r="H389" s="1" t="str">
        <f>INDEX(FCF[MarkTo],MATCH(FCFdata[[#This Row],[FCFindex]],FCF[FCFindex]))</f>
        <v>4S</v>
      </c>
      <c r="I389" s="118">
        <f>FCFdata[[#This Row],[SampleLabel]]+3</f>
        <v>65010003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65010005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65</v>
      </c>
      <c r="B390" s="1">
        <f t="shared" si="25"/>
        <v>1</v>
      </c>
      <c r="C390" s="1">
        <f t="shared" si="26"/>
        <v>4</v>
      </c>
      <c r="D390" s="134">
        <f t="shared" si="24"/>
        <v>65010000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4S</v>
      </c>
      <c r="H390" s="1" t="str">
        <f>INDEX(FCF[MarkTo],MATCH(FCFdata[[#This Row],[FCFindex]],FCF[FCFindex]))</f>
        <v>5U</v>
      </c>
      <c r="I390" s="118">
        <f>FCFdata[[#This Row],[SampleLabel]]+3</f>
        <v>65010003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65010005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65</v>
      </c>
      <c r="B391" s="1">
        <f t="shared" si="25"/>
        <v>1</v>
      </c>
      <c r="C391" s="1">
        <f t="shared" si="26"/>
        <v>5</v>
      </c>
      <c r="D391" s="134">
        <f t="shared" si="24"/>
        <v>65010000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5U</v>
      </c>
      <c r="H391" s="1" t="str">
        <f>INDEX(FCF[MarkTo],MATCH(FCFdata[[#This Row],[FCFindex]],FCF[FCFindex]))</f>
        <v>6Rot</v>
      </c>
      <c r="I391" s="118">
        <f>FCFdata[[#This Row],[SampleLabel]]+3</f>
        <v>65010003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65010005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66</v>
      </c>
      <c r="B392" s="1">
        <f t="shared" si="25"/>
        <v>1</v>
      </c>
      <c r="C392" s="1">
        <f t="shared" si="26"/>
        <v>0</v>
      </c>
      <c r="D392" s="134">
        <f t="shared" si="24"/>
        <v>66010000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1OctM</v>
      </c>
      <c r="H392" s="1" t="str">
        <f>INDEX(FCF[MarkTo],MATCH(FCFdata[[#This Row],[FCFindex]],FCF[FCFindex]))</f>
        <v>2D</v>
      </c>
      <c r="I392" s="118">
        <f>FCFdata[[#This Row],[SampleLabel]]+3</f>
        <v>66010003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66010005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66</v>
      </c>
      <c r="B393" s="1">
        <f t="shared" si="25"/>
        <v>1</v>
      </c>
      <c r="C393" s="1">
        <f t="shared" si="26"/>
        <v>1</v>
      </c>
      <c r="D393" s="134">
        <f t="shared" si="24"/>
        <v>66010000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66010003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66010005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66</v>
      </c>
      <c r="B394" s="1">
        <f t="shared" si="25"/>
        <v>1</v>
      </c>
      <c r="C394" s="1">
        <f t="shared" si="26"/>
        <v>2</v>
      </c>
      <c r="D394" s="134">
        <f t="shared" si="24"/>
        <v>66010000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3P</v>
      </c>
      <c r="I394" s="118">
        <f>FCFdata[[#This Row],[SampleLabel]]+3</f>
        <v>66010003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66010005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66</v>
      </c>
      <c r="B395" s="1">
        <f t="shared" si="25"/>
        <v>1</v>
      </c>
      <c r="C395" s="1">
        <f t="shared" si="26"/>
        <v>3</v>
      </c>
      <c r="D395" s="134">
        <f t="shared" si="24"/>
        <v>66010000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3P</v>
      </c>
      <c r="H395" s="1" t="str">
        <f>INDEX(FCF[MarkTo],MATCH(FCFdata[[#This Row],[FCFindex]],FCF[FCFindex]))</f>
        <v>4S</v>
      </c>
      <c r="I395" s="118">
        <f>FCFdata[[#This Row],[SampleLabel]]+3</f>
        <v>66010003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66010005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66</v>
      </c>
      <c r="B396" s="1">
        <f t="shared" si="25"/>
        <v>1</v>
      </c>
      <c r="C396" s="1">
        <f t="shared" si="26"/>
        <v>4</v>
      </c>
      <c r="D396" s="134">
        <f t="shared" si="24"/>
        <v>66010000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4S</v>
      </c>
      <c r="H396" s="1" t="str">
        <f>INDEX(FCF[MarkTo],MATCH(FCFdata[[#This Row],[FCFindex]],FCF[FCFindex]))</f>
        <v>5U</v>
      </c>
      <c r="I396" s="118">
        <f>FCFdata[[#This Row],[SampleLabel]]+3</f>
        <v>66010003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66010005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66</v>
      </c>
      <c r="B397" s="1">
        <f t="shared" si="25"/>
        <v>1</v>
      </c>
      <c r="C397" s="1">
        <f t="shared" si="26"/>
        <v>5</v>
      </c>
      <c r="D397" s="134">
        <f t="shared" si="24"/>
        <v>66010000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5U</v>
      </c>
      <c r="H397" s="1" t="str">
        <f>INDEX(FCF[MarkTo],MATCH(FCFdata[[#This Row],[FCFindex]],FCF[FCFindex]))</f>
        <v>6Rot</v>
      </c>
      <c r="I397" s="118">
        <f>FCFdata[[#This Row],[SampleLabel]]+3</f>
        <v>66010003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66010005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67</v>
      </c>
      <c r="B398" s="1">
        <f t="shared" si="25"/>
        <v>1</v>
      </c>
      <c r="C398" s="1">
        <f t="shared" si="26"/>
        <v>0</v>
      </c>
      <c r="D398" s="134">
        <f t="shared" si="24"/>
        <v>67010000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1OctM</v>
      </c>
      <c r="H398" s="1" t="str">
        <f>INDEX(FCF[MarkTo],MATCH(FCFdata[[#This Row],[FCFindex]],FCF[FCFindex]))</f>
        <v>2D</v>
      </c>
      <c r="I398" s="118">
        <f>FCFdata[[#This Row],[SampleLabel]]+3</f>
        <v>67010003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67010005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67</v>
      </c>
      <c r="B399" s="1">
        <f t="shared" si="25"/>
        <v>1</v>
      </c>
      <c r="C399" s="1">
        <f t="shared" si="26"/>
        <v>1</v>
      </c>
      <c r="D399" s="134">
        <f t="shared" si="24"/>
        <v>67010000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2c</v>
      </c>
      <c r="I399" s="118">
        <f>FCFdata[[#This Row],[SampleLabel]]+3</f>
        <v>67010003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67010005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67</v>
      </c>
      <c r="B400" s="1">
        <f t="shared" si="25"/>
        <v>1</v>
      </c>
      <c r="C400" s="1">
        <f t="shared" si="26"/>
        <v>2</v>
      </c>
      <c r="D400" s="134">
        <f t="shared" si="24"/>
        <v>67010000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2c</v>
      </c>
      <c r="H400" s="1" t="str">
        <f>INDEX(FCF[MarkTo],MATCH(FCFdata[[#This Row],[FCFindex]],FCF[FCFindex]))</f>
        <v>3P</v>
      </c>
      <c r="I400" s="118">
        <f>FCFdata[[#This Row],[SampleLabel]]+3</f>
        <v>67010003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67010005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67</v>
      </c>
      <c r="B401" s="1">
        <f t="shared" si="25"/>
        <v>1</v>
      </c>
      <c r="C401" s="1">
        <f t="shared" si="26"/>
        <v>3</v>
      </c>
      <c r="D401" s="134">
        <f t="shared" si="24"/>
        <v>67010000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3P</v>
      </c>
      <c r="H401" s="1" t="str">
        <f>INDEX(FCF[MarkTo],MATCH(FCFdata[[#This Row],[FCFindex]],FCF[FCFindex]))</f>
        <v>4S</v>
      </c>
      <c r="I401" s="118">
        <f>FCFdata[[#This Row],[SampleLabel]]+3</f>
        <v>67010003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67010005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67</v>
      </c>
      <c r="B402" s="1">
        <f t="shared" si="25"/>
        <v>1</v>
      </c>
      <c r="C402" s="1">
        <f t="shared" si="26"/>
        <v>4</v>
      </c>
      <c r="D402" s="134">
        <f t="shared" si="24"/>
        <v>67010000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4S</v>
      </c>
      <c r="H402" s="1" t="str">
        <f>INDEX(FCF[MarkTo],MATCH(FCFdata[[#This Row],[FCFindex]],FCF[FCFindex]))</f>
        <v>5U</v>
      </c>
      <c r="I402" s="118">
        <f>FCFdata[[#This Row],[SampleLabel]]+3</f>
        <v>67010003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67010005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67</v>
      </c>
      <c r="B403" s="1">
        <f t="shared" si="25"/>
        <v>1</v>
      </c>
      <c r="C403" s="1">
        <f t="shared" si="26"/>
        <v>5</v>
      </c>
      <c r="D403" s="134">
        <f t="shared" si="24"/>
        <v>67010000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5U</v>
      </c>
      <c r="H403" s="1" t="str">
        <f>INDEX(FCF[MarkTo],MATCH(FCFdata[[#This Row],[FCFindex]],FCF[FCFindex]))</f>
        <v>6Rot</v>
      </c>
      <c r="I403" s="118">
        <f>FCFdata[[#This Row],[SampleLabel]]+3</f>
        <v>67010003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67010005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68</v>
      </c>
      <c r="B404" s="1">
        <f t="shared" si="25"/>
        <v>1</v>
      </c>
      <c r="C404" s="1">
        <f t="shared" si="26"/>
        <v>0</v>
      </c>
      <c r="D404" s="134">
        <f t="shared" si="24"/>
        <v>68010000</v>
      </c>
      <c r="E404" s="1">
        <f>INDEX(FCF[From],MATCH(FCFdata[[#This Row],[FCFindex]],FCF[FCFindex]))</f>
        <v>1</v>
      </c>
      <c r="F404" s="1">
        <f>INDEX(FCF[To],MATCH(FCFdata[[#This Row],[FCFindex]],FCF[FCFindex]))</f>
        <v>2</v>
      </c>
      <c r="G404" s="1" t="str">
        <f>INDEX(FCF[MarkFrom],MATCH(FCFdata[[#This Row],[FCFindex]],FCF[FCFindex]))</f>
        <v>1OctM</v>
      </c>
      <c r="H404" s="1" t="str">
        <f>INDEX(FCF[MarkTo],MATCH(FCFdata[[#This Row],[FCFindex]],FCF[FCFindex]))</f>
        <v>2D</v>
      </c>
      <c r="I404" s="118">
        <f>FCFdata[[#This Row],[SampleLabel]]+3</f>
        <v>68010003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68010005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68</v>
      </c>
      <c r="B405" s="1">
        <f t="shared" si="25"/>
        <v>1</v>
      </c>
      <c r="C405" s="1">
        <f t="shared" si="26"/>
        <v>1</v>
      </c>
      <c r="D405" s="134">
        <f t="shared" si="24"/>
        <v>68010000</v>
      </c>
      <c r="E405" s="1">
        <f>INDEX(FCF[From],MATCH(FCFdata[[#This Row],[FCFindex]],FCF[FCFindex]))</f>
        <v>2</v>
      </c>
      <c r="F405" s="1">
        <f>INDEX(FCF[To],MATCH(FCFdata[[#This Row],[FCFindex]],FCF[FCFindex]))</f>
        <v>3</v>
      </c>
      <c r="G405" s="1" t="str">
        <f>INDEX(FCF[MarkFrom],MATCH(FCFdata[[#This Row],[FCFindex]],FCF[FCFindex]))</f>
        <v>2D</v>
      </c>
      <c r="H405" s="1" t="str">
        <f>INDEX(FCF[MarkTo],MATCH(FCFdata[[#This Row],[FCFindex]],FCF[FCFindex]))</f>
        <v>2c</v>
      </c>
      <c r="I405" s="118">
        <f>FCFdata[[#This Row],[SampleLabel]]+3</f>
        <v>68010003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68010005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68</v>
      </c>
      <c r="B406" s="1">
        <f t="shared" si="25"/>
        <v>1</v>
      </c>
      <c r="C406" s="1">
        <f t="shared" si="26"/>
        <v>2</v>
      </c>
      <c r="D406" s="134">
        <f t="shared" si="24"/>
        <v>68010000</v>
      </c>
      <c r="E406" s="1">
        <f>INDEX(FCF[From],MATCH(FCFdata[[#This Row],[FCFindex]],FCF[FCFindex]))</f>
        <v>3</v>
      </c>
      <c r="F406" s="1">
        <f>INDEX(FCF[To],MATCH(FCFdata[[#This Row],[FCFindex]],FCF[FCFindex]))</f>
        <v>4</v>
      </c>
      <c r="G406" s="1" t="str">
        <f>INDEX(FCF[MarkFrom],MATCH(FCFdata[[#This Row],[FCFindex]],FCF[FCFindex]))</f>
        <v>2c</v>
      </c>
      <c r="H406" s="1" t="str">
        <f>INDEX(FCF[MarkTo],MATCH(FCFdata[[#This Row],[FCFindex]],FCF[FCFindex]))</f>
        <v>3P</v>
      </c>
      <c r="I406" s="118">
        <f>FCFdata[[#This Row],[SampleLabel]]+3</f>
        <v>68010003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68010005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68</v>
      </c>
      <c r="B407" s="1">
        <f t="shared" si="25"/>
        <v>1</v>
      </c>
      <c r="C407" s="1">
        <f t="shared" si="26"/>
        <v>3</v>
      </c>
      <c r="D407" s="134">
        <f t="shared" si="24"/>
        <v>68010000</v>
      </c>
      <c r="E407" s="1">
        <f>INDEX(FCF[From],MATCH(FCFdata[[#This Row],[FCFindex]],FCF[FCFindex]))</f>
        <v>4</v>
      </c>
      <c r="F407" s="1">
        <f>INDEX(FCF[To],MATCH(FCFdata[[#This Row],[FCFindex]],FCF[FCFindex]))</f>
        <v>5</v>
      </c>
      <c r="G407" s="1" t="str">
        <f>INDEX(FCF[MarkFrom],MATCH(FCFdata[[#This Row],[FCFindex]],FCF[FCFindex]))</f>
        <v>3P</v>
      </c>
      <c r="H407" s="1" t="str">
        <f>INDEX(FCF[MarkTo],MATCH(FCFdata[[#This Row],[FCFindex]],FCF[FCFindex]))</f>
        <v>4S</v>
      </c>
      <c r="I407" s="118">
        <f>FCFdata[[#This Row],[SampleLabel]]+3</f>
        <v>68010003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68010005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68</v>
      </c>
      <c r="B408" s="1">
        <f t="shared" si="25"/>
        <v>1</v>
      </c>
      <c r="C408" s="1">
        <f t="shared" si="26"/>
        <v>4</v>
      </c>
      <c r="D408" s="134">
        <f t="shared" si="24"/>
        <v>68010000</v>
      </c>
      <c r="E408" s="1">
        <f>INDEX(FCF[From],MATCH(FCFdata[[#This Row],[FCFindex]],FCF[FCFindex]))</f>
        <v>5</v>
      </c>
      <c r="F408" s="1">
        <f>INDEX(FCF[To],MATCH(FCFdata[[#This Row],[FCFindex]],FCF[FCFindex]))</f>
        <v>6</v>
      </c>
      <c r="G408" s="1" t="str">
        <f>INDEX(FCF[MarkFrom],MATCH(FCFdata[[#This Row],[FCFindex]],FCF[FCFindex]))</f>
        <v>4S</v>
      </c>
      <c r="H408" s="1" t="str">
        <f>INDEX(FCF[MarkTo],MATCH(FCFdata[[#This Row],[FCFindex]],FCF[FCFindex]))</f>
        <v>5U</v>
      </c>
      <c r="I408" s="118">
        <f>FCFdata[[#This Row],[SampleLabel]]+3</f>
        <v>68010003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68010005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68</v>
      </c>
      <c r="B409" s="1">
        <f t="shared" si="25"/>
        <v>1</v>
      </c>
      <c r="C409" s="1">
        <f t="shared" si="26"/>
        <v>5</v>
      </c>
      <c r="D409" s="134">
        <f t="shared" si="24"/>
        <v>68010000</v>
      </c>
      <c r="E409" s="1">
        <f>INDEX(FCF[From],MATCH(FCFdata[[#This Row],[FCFindex]],FCF[FCFindex]))</f>
        <v>6</v>
      </c>
      <c r="F409" s="1">
        <f>INDEX(FCF[To],MATCH(FCFdata[[#This Row],[FCFindex]],FCF[FCFindex]))</f>
        <v>7</v>
      </c>
      <c r="G409" s="1" t="str">
        <f>INDEX(FCF[MarkFrom],MATCH(FCFdata[[#This Row],[FCFindex]],FCF[FCFindex]))</f>
        <v>5U</v>
      </c>
      <c r="H409" s="1" t="str">
        <f>INDEX(FCF[MarkTo],MATCH(FCFdata[[#This Row],[FCFindex]],FCF[FCFindex]))</f>
        <v>6Rot</v>
      </c>
      <c r="I409" s="118">
        <f>FCFdata[[#This Row],[SampleLabel]]+3</f>
        <v>68010003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68010005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69</v>
      </c>
      <c r="B410" s="1">
        <f t="shared" si="25"/>
        <v>1</v>
      </c>
      <c r="C410" s="1">
        <f t="shared" si="26"/>
        <v>0</v>
      </c>
      <c r="D410" s="134">
        <f t="shared" si="24"/>
        <v>69010000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1OctM</v>
      </c>
      <c r="H410" s="1" t="str">
        <f>INDEX(FCF[MarkTo],MATCH(FCFdata[[#This Row],[FCFindex]],FCF[FCFindex]))</f>
        <v>2D</v>
      </c>
      <c r="I410" s="118">
        <f>FCFdata[[#This Row],[SampleLabel]]+3</f>
        <v>69010003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69010005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69</v>
      </c>
      <c r="B411" s="1">
        <f t="shared" si="25"/>
        <v>1</v>
      </c>
      <c r="C411" s="1">
        <f t="shared" si="26"/>
        <v>1</v>
      </c>
      <c r="D411" s="134">
        <f t="shared" si="24"/>
        <v>69010000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2D</v>
      </c>
      <c r="H411" s="1" t="str">
        <f>INDEX(FCF[MarkTo],MATCH(FCFdata[[#This Row],[FCFindex]],FCF[FCFindex]))</f>
        <v>2c</v>
      </c>
      <c r="I411" s="118">
        <f>FCFdata[[#This Row],[SampleLabel]]+3</f>
        <v>69010003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69010005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69</v>
      </c>
      <c r="B412" s="1">
        <f t="shared" si="25"/>
        <v>1</v>
      </c>
      <c r="C412" s="1">
        <f t="shared" si="26"/>
        <v>2</v>
      </c>
      <c r="D412" s="134">
        <f t="shared" si="24"/>
        <v>69010000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3P</v>
      </c>
      <c r="I412" s="118">
        <f>FCFdata[[#This Row],[SampleLabel]]+3</f>
        <v>69010003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69010005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69</v>
      </c>
      <c r="B413" s="1">
        <f t="shared" si="25"/>
        <v>1</v>
      </c>
      <c r="C413" s="1">
        <f t="shared" si="26"/>
        <v>3</v>
      </c>
      <c r="D413" s="134">
        <f t="shared" si="24"/>
        <v>69010000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3P</v>
      </c>
      <c r="H413" s="1" t="str">
        <f>INDEX(FCF[MarkTo],MATCH(FCFdata[[#This Row],[FCFindex]],FCF[FCFindex]))</f>
        <v>4S</v>
      </c>
      <c r="I413" s="118">
        <f>FCFdata[[#This Row],[SampleLabel]]+3</f>
        <v>69010003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69010005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69</v>
      </c>
      <c r="B414" s="1">
        <f t="shared" si="25"/>
        <v>1</v>
      </c>
      <c r="C414" s="1">
        <f t="shared" si="26"/>
        <v>4</v>
      </c>
      <c r="D414" s="134">
        <f t="shared" si="24"/>
        <v>69010000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4S</v>
      </c>
      <c r="H414" s="1" t="str">
        <f>INDEX(FCF[MarkTo],MATCH(FCFdata[[#This Row],[FCFindex]],FCF[FCFindex]))</f>
        <v>5U</v>
      </c>
      <c r="I414" s="118">
        <f>FCFdata[[#This Row],[SampleLabel]]+3</f>
        <v>69010003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69010005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69</v>
      </c>
      <c r="B415" s="1">
        <f t="shared" si="25"/>
        <v>1</v>
      </c>
      <c r="C415" s="1">
        <f t="shared" si="26"/>
        <v>5</v>
      </c>
      <c r="D415" s="134">
        <f t="shared" si="24"/>
        <v>69010000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5U</v>
      </c>
      <c r="H415" s="1" t="str">
        <f>INDEX(FCF[MarkTo],MATCH(FCFdata[[#This Row],[FCFindex]],FCF[FCFindex]))</f>
        <v>6Rot</v>
      </c>
      <c r="I415" s="118">
        <f>FCFdata[[#This Row],[SampleLabel]]+3</f>
        <v>69010003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69010005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70</v>
      </c>
      <c r="B416" s="1">
        <f t="shared" si="25"/>
        <v>1</v>
      </c>
      <c r="C416" s="1">
        <f t="shared" si="26"/>
        <v>0</v>
      </c>
      <c r="D416" s="134">
        <f t="shared" si="24"/>
        <v>70010000</v>
      </c>
      <c r="E416" s="1">
        <f>INDEX(FCF[From],MATCH(FCFdata[[#This Row],[FCFindex]],FCF[FCFindex]))</f>
        <v>1</v>
      </c>
      <c r="F416" s="1">
        <f>INDEX(FCF[To],MATCH(FCFdata[[#This Row],[FCFindex]],FCF[FCFindex]))</f>
        <v>2</v>
      </c>
      <c r="G416" s="1" t="str">
        <f>INDEX(FCF[MarkFrom],MATCH(FCFdata[[#This Row],[FCFindex]],FCF[FCFindex]))</f>
        <v>1OctM</v>
      </c>
      <c r="H416" s="1" t="str">
        <f>INDEX(FCF[MarkTo],MATCH(FCFdata[[#This Row],[FCFindex]],FCF[FCFindex]))</f>
        <v>2D</v>
      </c>
      <c r="I416" s="118">
        <f>FCFdata[[#This Row],[SampleLabel]]+3</f>
        <v>70010003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70010005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70</v>
      </c>
      <c r="B417" s="1">
        <f t="shared" si="25"/>
        <v>1</v>
      </c>
      <c r="C417" s="1">
        <f t="shared" si="26"/>
        <v>1</v>
      </c>
      <c r="D417" s="134">
        <f t="shared" si="24"/>
        <v>70010000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2D</v>
      </c>
      <c r="H417" s="1" t="str">
        <f>INDEX(FCF[MarkTo],MATCH(FCFdata[[#This Row],[FCFindex]],FCF[FCFindex]))</f>
        <v>2c</v>
      </c>
      <c r="I417" s="118">
        <f>FCFdata[[#This Row],[SampleLabel]]+3</f>
        <v>70010003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70010005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70</v>
      </c>
      <c r="B418" s="1">
        <f t="shared" si="25"/>
        <v>1</v>
      </c>
      <c r="C418" s="1">
        <f t="shared" si="26"/>
        <v>2</v>
      </c>
      <c r="D418" s="134">
        <f t="shared" si="24"/>
        <v>70010000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2c</v>
      </c>
      <c r="H418" s="1" t="str">
        <f>INDEX(FCF[MarkTo],MATCH(FCFdata[[#This Row],[FCFindex]],FCF[FCFindex]))</f>
        <v>3P</v>
      </c>
      <c r="I418" s="118">
        <f>FCFdata[[#This Row],[SampleLabel]]+3</f>
        <v>70010003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70010005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70</v>
      </c>
      <c r="B419" s="1">
        <f t="shared" si="25"/>
        <v>1</v>
      </c>
      <c r="C419" s="1">
        <f t="shared" si="26"/>
        <v>3</v>
      </c>
      <c r="D419" s="134">
        <f t="shared" si="24"/>
        <v>70010000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3P</v>
      </c>
      <c r="H419" s="1" t="str">
        <f>INDEX(FCF[MarkTo],MATCH(FCFdata[[#This Row],[FCFindex]],FCF[FCFindex]))</f>
        <v>4S</v>
      </c>
      <c r="I419" s="118">
        <f>FCFdata[[#This Row],[SampleLabel]]+3</f>
        <v>70010003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70010005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70</v>
      </c>
      <c r="B420" s="1">
        <f t="shared" si="25"/>
        <v>1</v>
      </c>
      <c r="C420" s="1">
        <f t="shared" si="26"/>
        <v>4</v>
      </c>
      <c r="D420" s="134">
        <f t="shared" si="24"/>
        <v>70010000</v>
      </c>
      <c r="E420" s="1">
        <f>INDEX(FCF[From],MATCH(FCFdata[[#This Row],[FCFindex]],FCF[FCFindex]))</f>
        <v>5</v>
      </c>
      <c r="F420" s="1">
        <f>INDEX(FCF[To],MATCH(FCFdata[[#This Row],[FCFindex]],FCF[FCFindex]))</f>
        <v>6</v>
      </c>
      <c r="G420" s="1" t="str">
        <f>INDEX(FCF[MarkFrom],MATCH(FCFdata[[#This Row],[FCFindex]],FCF[FCFindex]))</f>
        <v>4S</v>
      </c>
      <c r="H420" s="1" t="str">
        <f>INDEX(FCF[MarkTo],MATCH(FCFdata[[#This Row],[FCFindex]],FCF[FCFindex]))</f>
        <v>5U</v>
      </c>
      <c r="I420" s="118">
        <f>FCFdata[[#This Row],[SampleLabel]]+3</f>
        <v>70010003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70010005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70</v>
      </c>
      <c r="B421" s="1">
        <f t="shared" si="25"/>
        <v>1</v>
      </c>
      <c r="C421" s="1">
        <f t="shared" si="26"/>
        <v>5</v>
      </c>
      <c r="D421" s="134">
        <f t="shared" si="24"/>
        <v>70010000</v>
      </c>
      <c r="E421" s="1">
        <f>INDEX(FCF[From],MATCH(FCFdata[[#This Row],[FCFindex]],FCF[FCFindex]))</f>
        <v>6</v>
      </c>
      <c r="F421" s="1">
        <f>INDEX(FCF[To],MATCH(FCFdata[[#This Row],[FCFindex]],FCF[FCFindex]))</f>
        <v>7</v>
      </c>
      <c r="G421" s="1" t="str">
        <f>INDEX(FCF[MarkFrom],MATCH(FCFdata[[#This Row],[FCFindex]],FCF[FCFindex]))</f>
        <v>5U</v>
      </c>
      <c r="H421" s="1" t="str">
        <f>INDEX(FCF[MarkTo],MATCH(FCFdata[[#This Row],[FCFindex]],FCF[FCFindex]))</f>
        <v>6Rot</v>
      </c>
      <c r="I421" s="118">
        <f>FCFdata[[#This Row],[SampleLabel]]+3</f>
        <v>70010003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70010005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71</v>
      </c>
      <c r="B422" s="1">
        <f t="shared" si="25"/>
        <v>1</v>
      </c>
      <c r="C422" s="1">
        <f t="shared" si="26"/>
        <v>0</v>
      </c>
      <c r="D422" s="134">
        <f t="shared" si="24"/>
        <v>71010000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1OctM</v>
      </c>
      <c r="H422" s="1" t="str">
        <f>INDEX(FCF[MarkTo],MATCH(FCFdata[[#This Row],[FCFindex]],FCF[FCFindex]))</f>
        <v>2D</v>
      </c>
      <c r="I422" s="118">
        <f>FCFdata[[#This Row],[SampleLabel]]+3</f>
        <v>71010003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71010005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71</v>
      </c>
      <c r="B423" s="1">
        <f t="shared" si="25"/>
        <v>1</v>
      </c>
      <c r="C423" s="1">
        <f t="shared" si="26"/>
        <v>1</v>
      </c>
      <c r="D423" s="134">
        <f t="shared" si="24"/>
        <v>71010000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71010003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71010005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71</v>
      </c>
      <c r="B424" s="1">
        <f t="shared" si="25"/>
        <v>1</v>
      </c>
      <c r="C424" s="1">
        <f t="shared" si="26"/>
        <v>2</v>
      </c>
      <c r="D424" s="134">
        <f t="shared" si="24"/>
        <v>71010000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3P</v>
      </c>
      <c r="I424" s="118">
        <f>FCFdata[[#This Row],[SampleLabel]]+3</f>
        <v>71010003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71010005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71</v>
      </c>
      <c r="B425" s="1">
        <f t="shared" si="25"/>
        <v>1</v>
      </c>
      <c r="C425" s="1">
        <f t="shared" si="26"/>
        <v>3</v>
      </c>
      <c r="D425" s="134">
        <f t="shared" si="24"/>
        <v>71010000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3P</v>
      </c>
      <c r="H425" s="1" t="str">
        <f>INDEX(FCF[MarkTo],MATCH(FCFdata[[#This Row],[FCFindex]],FCF[FCFindex]))</f>
        <v>4S</v>
      </c>
      <c r="I425" s="118">
        <f>FCFdata[[#This Row],[SampleLabel]]+3</f>
        <v>71010003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71010005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71</v>
      </c>
      <c r="B426" s="1">
        <f t="shared" si="25"/>
        <v>1</v>
      </c>
      <c r="C426" s="1">
        <f t="shared" si="26"/>
        <v>4</v>
      </c>
      <c r="D426" s="134">
        <f t="shared" si="24"/>
        <v>71010000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4S</v>
      </c>
      <c r="H426" s="1" t="str">
        <f>INDEX(FCF[MarkTo],MATCH(FCFdata[[#This Row],[FCFindex]],FCF[FCFindex]))</f>
        <v>5U</v>
      </c>
      <c r="I426" s="118">
        <f>FCFdata[[#This Row],[SampleLabel]]+3</f>
        <v>71010003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71010005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71</v>
      </c>
      <c r="B427" s="1">
        <f t="shared" si="25"/>
        <v>1</v>
      </c>
      <c r="C427" s="1">
        <f t="shared" si="26"/>
        <v>5</v>
      </c>
      <c r="D427" s="134">
        <f t="shared" si="24"/>
        <v>71010000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5U</v>
      </c>
      <c r="H427" s="1" t="str">
        <f>INDEX(FCF[MarkTo],MATCH(FCFdata[[#This Row],[FCFindex]],FCF[FCFindex]))</f>
        <v>6Rot</v>
      </c>
      <c r="I427" s="118">
        <f>FCFdata[[#This Row],[SampleLabel]]+3</f>
        <v>71010003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71010005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72</v>
      </c>
      <c r="B428" s="1">
        <f t="shared" si="25"/>
        <v>1</v>
      </c>
      <c r="C428" s="1">
        <f t="shared" si="26"/>
        <v>0</v>
      </c>
      <c r="D428" s="134">
        <f t="shared" si="24"/>
        <v>72010000</v>
      </c>
      <c r="E428" s="1">
        <f>INDEX(FCF[From],MATCH(FCFdata[[#This Row],[FCFindex]],FCF[FCFindex]))</f>
        <v>1</v>
      </c>
      <c r="F428" s="1">
        <f>INDEX(FCF[To],MATCH(FCFdata[[#This Row],[FCFindex]],FCF[FCFindex]))</f>
        <v>2</v>
      </c>
      <c r="G428" s="1" t="str">
        <f>INDEX(FCF[MarkFrom],MATCH(FCFdata[[#This Row],[FCFindex]],FCF[FCFindex]))</f>
        <v>1OctM</v>
      </c>
      <c r="H428" s="1" t="str">
        <f>INDEX(FCF[MarkTo],MATCH(FCFdata[[#This Row],[FCFindex]],FCF[FCFindex]))</f>
        <v>2D</v>
      </c>
      <c r="I428" s="118">
        <f>FCFdata[[#This Row],[SampleLabel]]+3</f>
        <v>72010003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72010005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72</v>
      </c>
      <c r="B429" s="1">
        <f t="shared" si="25"/>
        <v>1</v>
      </c>
      <c r="C429" s="1">
        <f t="shared" si="26"/>
        <v>1</v>
      </c>
      <c r="D429" s="134">
        <f t="shared" si="24"/>
        <v>72010000</v>
      </c>
      <c r="E429" s="1">
        <f>INDEX(FCF[From],MATCH(FCFdata[[#This Row],[FCFindex]],FCF[FCFindex]))</f>
        <v>2</v>
      </c>
      <c r="F429" s="1">
        <f>INDEX(FCF[To],MATCH(FCFdata[[#This Row],[FCFindex]],FCF[FCFindex]))</f>
        <v>3</v>
      </c>
      <c r="G429" s="1" t="str">
        <f>INDEX(FCF[MarkFrom],MATCH(FCFdata[[#This Row],[FCFindex]],FCF[FCFindex]))</f>
        <v>2D</v>
      </c>
      <c r="H429" s="1" t="str">
        <f>INDEX(FCF[MarkTo],MATCH(FCFdata[[#This Row],[FCFindex]],FCF[FCFindex]))</f>
        <v>2c</v>
      </c>
      <c r="I429" s="118">
        <f>FCFdata[[#This Row],[SampleLabel]]+3</f>
        <v>72010003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72010005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72</v>
      </c>
      <c r="B430" s="1">
        <f t="shared" si="25"/>
        <v>1</v>
      </c>
      <c r="C430" s="1">
        <f t="shared" si="26"/>
        <v>2</v>
      </c>
      <c r="D430" s="134">
        <f t="shared" si="24"/>
        <v>72010000</v>
      </c>
      <c r="E430" s="1">
        <f>INDEX(FCF[From],MATCH(FCFdata[[#This Row],[FCFindex]],FCF[FCFindex]))</f>
        <v>3</v>
      </c>
      <c r="F430" s="1">
        <f>INDEX(FCF[To],MATCH(FCFdata[[#This Row],[FCFindex]],FCF[FCFindex]))</f>
        <v>4</v>
      </c>
      <c r="G430" s="1" t="str">
        <f>INDEX(FCF[MarkFrom],MATCH(FCFdata[[#This Row],[FCFindex]],FCF[FCFindex]))</f>
        <v>2c</v>
      </c>
      <c r="H430" s="1" t="str">
        <f>INDEX(FCF[MarkTo],MATCH(FCFdata[[#This Row],[FCFindex]],FCF[FCFindex]))</f>
        <v>3P</v>
      </c>
      <c r="I430" s="118">
        <f>FCFdata[[#This Row],[SampleLabel]]+3</f>
        <v>72010003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72010005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72</v>
      </c>
      <c r="B431" s="1">
        <f t="shared" si="25"/>
        <v>1</v>
      </c>
      <c r="C431" s="1">
        <f t="shared" si="26"/>
        <v>3</v>
      </c>
      <c r="D431" s="134">
        <f t="shared" si="24"/>
        <v>72010000</v>
      </c>
      <c r="E431" s="1">
        <f>INDEX(FCF[From],MATCH(FCFdata[[#This Row],[FCFindex]],FCF[FCFindex]))</f>
        <v>4</v>
      </c>
      <c r="F431" s="1">
        <f>INDEX(FCF[To],MATCH(FCFdata[[#This Row],[FCFindex]],FCF[FCFindex]))</f>
        <v>5</v>
      </c>
      <c r="G431" s="1" t="str">
        <f>INDEX(FCF[MarkFrom],MATCH(FCFdata[[#This Row],[FCFindex]],FCF[FCFindex]))</f>
        <v>3P</v>
      </c>
      <c r="H431" s="1" t="str">
        <f>INDEX(FCF[MarkTo],MATCH(FCFdata[[#This Row],[FCFindex]],FCF[FCFindex]))</f>
        <v>4S</v>
      </c>
      <c r="I431" s="118">
        <f>FCFdata[[#This Row],[SampleLabel]]+3</f>
        <v>72010003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72010005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72</v>
      </c>
      <c r="B432" s="1">
        <f t="shared" si="25"/>
        <v>1</v>
      </c>
      <c r="C432" s="1">
        <f t="shared" si="26"/>
        <v>4</v>
      </c>
      <c r="D432" s="134">
        <f t="shared" si="24"/>
        <v>72010000</v>
      </c>
      <c r="E432" s="1">
        <f>INDEX(FCF[From],MATCH(FCFdata[[#This Row],[FCFindex]],FCF[FCFindex]))</f>
        <v>5</v>
      </c>
      <c r="F432" s="1">
        <f>INDEX(FCF[To],MATCH(FCFdata[[#This Row],[FCFindex]],FCF[FCFindex]))</f>
        <v>6</v>
      </c>
      <c r="G432" s="1" t="str">
        <f>INDEX(FCF[MarkFrom],MATCH(FCFdata[[#This Row],[FCFindex]],FCF[FCFindex]))</f>
        <v>4S</v>
      </c>
      <c r="H432" s="1" t="str">
        <f>INDEX(FCF[MarkTo],MATCH(FCFdata[[#This Row],[FCFindex]],FCF[FCFindex]))</f>
        <v>5U</v>
      </c>
      <c r="I432" s="118">
        <f>FCFdata[[#This Row],[SampleLabel]]+3</f>
        <v>72010003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72010005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72</v>
      </c>
      <c r="B433" s="1">
        <f t="shared" si="25"/>
        <v>1</v>
      </c>
      <c r="C433" s="1">
        <f t="shared" si="26"/>
        <v>5</v>
      </c>
      <c r="D433" s="134">
        <f t="shared" si="24"/>
        <v>72010000</v>
      </c>
      <c r="E433" s="1">
        <f>INDEX(FCF[From],MATCH(FCFdata[[#This Row],[FCFindex]],FCF[FCFindex]))</f>
        <v>6</v>
      </c>
      <c r="F433" s="1">
        <f>INDEX(FCF[To],MATCH(FCFdata[[#This Row],[FCFindex]],FCF[FCFindex]))</f>
        <v>7</v>
      </c>
      <c r="G433" s="1" t="str">
        <f>INDEX(FCF[MarkFrom],MATCH(FCFdata[[#This Row],[FCFindex]],FCF[FCFindex]))</f>
        <v>5U</v>
      </c>
      <c r="H433" s="1" t="str">
        <f>INDEX(FCF[MarkTo],MATCH(FCFdata[[#This Row],[FCFindex]],FCF[FCFindex]))</f>
        <v>6Rot</v>
      </c>
      <c r="I433" s="118">
        <f>FCFdata[[#This Row],[SampleLabel]]+3</f>
        <v>72010003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72010005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73</v>
      </c>
      <c r="B434" s="1">
        <f t="shared" si="25"/>
        <v>1</v>
      </c>
      <c r="C434" s="1">
        <f t="shared" si="26"/>
        <v>0</v>
      </c>
      <c r="D434" s="134">
        <f t="shared" si="24"/>
        <v>73010000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1OctM</v>
      </c>
      <c r="H434" s="1" t="str">
        <f>INDEX(FCF[MarkTo],MATCH(FCFdata[[#This Row],[FCFindex]],FCF[FCFindex]))</f>
        <v>2D</v>
      </c>
      <c r="I434" s="118">
        <f>FCFdata[[#This Row],[SampleLabel]]+3</f>
        <v>73010003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73010005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73</v>
      </c>
      <c r="B435" s="1">
        <f t="shared" si="25"/>
        <v>1</v>
      </c>
      <c r="C435" s="1">
        <f t="shared" si="26"/>
        <v>1</v>
      </c>
      <c r="D435" s="134">
        <f t="shared" si="24"/>
        <v>73010000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2D</v>
      </c>
      <c r="H435" s="1" t="str">
        <f>INDEX(FCF[MarkTo],MATCH(FCFdata[[#This Row],[FCFindex]],FCF[FCFindex]))</f>
        <v>2c</v>
      </c>
      <c r="I435" s="118">
        <f>FCFdata[[#This Row],[SampleLabel]]+3</f>
        <v>73010003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73010005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73</v>
      </c>
      <c r="B436" s="1">
        <f t="shared" si="25"/>
        <v>1</v>
      </c>
      <c r="C436" s="1">
        <f t="shared" si="26"/>
        <v>2</v>
      </c>
      <c r="D436" s="134">
        <f t="shared" si="24"/>
        <v>73010000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2c</v>
      </c>
      <c r="H436" s="1" t="str">
        <f>INDEX(FCF[MarkTo],MATCH(FCFdata[[#This Row],[FCFindex]],FCF[FCFindex]))</f>
        <v>3P</v>
      </c>
      <c r="I436" s="118">
        <f>FCFdata[[#This Row],[SampleLabel]]+3</f>
        <v>73010003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73010005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73</v>
      </c>
      <c r="B437" s="1">
        <f t="shared" si="25"/>
        <v>1</v>
      </c>
      <c r="C437" s="1">
        <f t="shared" si="26"/>
        <v>3</v>
      </c>
      <c r="D437" s="134">
        <f t="shared" si="24"/>
        <v>73010000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3P</v>
      </c>
      <c r="H437" s="1" t="str">
        <f>INDEX(FCF[MarkTo],MATCH(FCFdata[[#This Row],[FCFindex]],FCF[FCFindex]))</f>
        <v>4S</v>
      </c>
      <c r="I437" s="118">
        <f>FCFdata[[#This Row],[SampleLabel]]+3</f>
        <v>73010003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73010005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73</v>
      </c>
      <c r="B438" s="1">
        <f t="shared" si="25"/>
        <v>1</v>
      </c>
      <c r="C438" s="1">
        <f t="shared" si="26"/>
        <v>4</v>
      </c>
      <c r="D438" s="134">
        <f t="shared" si="24"/>
        <v>73010000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4S</v>
      </c>
      <c r="H438" s="1" t="str">
        <f>INDEX(FCF[MarkTo],MATCH(FCFdata[[#This Row],[FCFindex]],FCF[FCFindex]))</f>
        <v>5U</v>
      </c>
      <c r="I438" s="118">
        <f>FCFdata[[#This Row],[SampleLabel]]+3</f>
        <v>73010003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73010005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73</v>
      </c>
      <c r="B439" s="1">
        <f t="shared" si="25"/>
        <v>1</v>
      </c>
      <c r="C439" s="1">
        <f t="shared" si="26"/>
        <v>5</v>
      </c>
      <c r="D439" s="134">
        <f t="shared" si="24"/>
        <v>73010000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5U</v>
      </c>
      <c r="H439" s="1" t="str">
        <f>INDEX(FCF[MarkTo],MATCH(FCFdata[[#This Row],[FCFindex]],FCF[FCFindex]))</f>
        <v>6Rot</v>
      </c>
      <c r="I439" s="118">
        <f>FCFdata[[#This Row],[SampleLabel]]+3</f>
        <v>73010003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73010005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74</v>
      </c>
      <c r="B440" s="1">
        <f t="shared" si="25"/>
        <v>1</v>
      </c>
      <c r="C440" s="1">
        <f t="shared" si="26"/>
        <v>0</v>
      </c>
      <c r="D440" s="134">
        <f t="shared" si="24"/>
        <v>74010000</v>
      </c>
      <c r="E440" s="1">
        <f>INDEX(FCF[From],MATCH(FCFdata[[#This Row],[FCFindex]],FCF[FCFindex]))</f>
        <v>1</v>
      </c>
      <c r="F440" s="1">
        <f>INDEX(FCF[To],MATCH(FCFdata[[#This Row],[FCFindex]],FCF[FCFindex]))</f>
        <v>2</v>
      </c>
      <c r="G440" s="1" t="str">
        <f>INDEX(FCF[MarkFrom],MATCH(FCFdata[[#This Row],[FCFindex]],FCF[FCFindex]))</f>
        <v>1OctM</v>
      </c>
      <c r="H440" s="1" t="str">
        <f>INDEX(FCF[MarkTo],MATCH(FCFdata[[#This Row],[FCFindex]],FCF[FCFindex]))</f>
        <v>2D</v>
      </c>
      <c r="I440" s="118">
        <f>FCFdata[[#This Row],[SampleLabel]]+3</f>
        <v>74010003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74010005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74</v>
      </c>
      <c r="B441" s="1">
        <f t="shared" si="25"/>
        <v>1</v>
      </c>
      <c r="C441" s="1">
        <f t="shared" si="26"/>
        <v>1</v>
      </c>
      <c r="D441" s="134">
        <f t="shared" si="24"/>
        <v>74010000</v>
      </c>
      <c r="E441" s="1">
        <f>INDEX(FCF[From],MATCH(FCFdata[[#This Row],[FCFindex]],FCF[FCFindex]))</f>
        <v>2</v>
      </c>
      <c r="F441" s="1">
        <f>INDEX(FCF[To],MATCH(FCFdata[[#This Row],[FCFindex]],FCF[FCFindex]))</f>
        <v>3</v>
      </c>
      <c r="G441" s="1" t="str">
        <f>INDEX(FCF[MarkFrom],MATCH(FCFdata[[#This Row],[FCFindex]],FCF[FCFindex]))</f>
        <v>2D</v>
      </c>
      <c r="H441" s="1" t="str">
        <f>INDEX(FCF[MarkTo],MATCH(FCFdata[[#This Row],[FCFindex]],FCF[FCFindex]))</f>
        <v>2c</v>
      </c>
      <c r="I441" s="118">
        <f>FCFdata[[#This Row],[SampleLabel]]+3</f>
        <v>74010003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74010005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74</v>
      </c>
      <c r="B442" s="1">
        <f t="shared" si="25"/>
        <v>1</v>
      </c>
      <c r="C442" s="1">
        <f t="shared" si="26"/>
        <v>2</v>
      </c>
      <c r="D442" s="134">
        <f t="shared" si="24"/>
        <v>74010000</v>
      </c>
      <c r="E442" s="1">
        <f>INDEX(FCF[From],MATCH(FCFdata[[#This Row],[FCFindex]],FCF[FCFindex]))</f>
        <v>3</v>
      </c>
      <c r="F442" s="1">
        <f>INDEX(FCF[To],MATCH(FCFdata[[#This Row],[FCFindex]],FCF[FCFindex]))</f>
        <v>4</v>
      </c>
      <c r="G442" s="1" t="str">
        <f>INDEX(FCF[MarkFrom],MATCH(FCFdata[[#This Row],[FCFindex]],FCF[FCFindex]))</f>
        <v>2c</v>
      </c>
      <c r="H442" s="1" t="str">
        <f>INDEX(FCF[MarkTo],MATCH(FCFdata[[#This Row],[FCFindex]],FCF[FCFindex]))</f>
        <v>3P</v>
      </c>
      <c r="I442" s="118">
        <f>FCFdata[[#This Row],[SampleLabel]]+3</f>
        <v>74010003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74010005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74</v>
      </c>
      <c r="B443" s="1">
        <f t="shared" si="25"/>
        <v>1</v>
      </c>
      <c r="C443" s="1">
        <f t="shared" si="26"/>
        <v>3</v>
      </c>
      <c r="D443" s="134">
        <f t="shared" si="24"/>
        <v>74010000</v>
      </c>
      <c r="E443" s="1">
        <f>INDEX(FCF[From],MATCH(FCFdata[[#This Row],[FCFindex]],FCF[FCFindex]))</f>
        <v>4</v>
      </c>
      <c r="F443" s="1">
        <f>INDEX(FCF[To],MATCH(FCFdata[[#This Row],[FCFindex]],FCF[FCFindex]))</f>
        <v>5</v>
      </c>
      <c r="G443" s="1" t="str">
        <f>INDEX(FCF[MarkFrom],MATCH(FCFdata[[#This Row],[FCFindex]],FCF[FCFindex]))</f>
        <v>3P</v>
      </c>
      <c r="H443" s="1" t="str">
        <f>INDEX(FCF[MarkTo],MATCH(FCFdata[[#This Row],[FCFindex]],FCF[FCFindex]))</f>
        <v>4S</v>
      </c>
      <c r="I443" s="118">
        <f>FCFdata[[#This Row],[SampleLabel]]+3</f>
        <v>74010003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74010005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74</v>
      </c>
      <c r="B444" s="1">
        <f t="shared" si="25"/>
        <v>1</v>
      </c>
      <c r="C444" s="1">
        <f t="shared" si="26"/>
        <v>4</v>
      </c>
      <c r="D444" s="134">
        <f t="shared" si="24"/>
        <v>74010000</v>
      </c>
      <c r="E444" s="1">
        <f>INDEX(FCF[From],MATCH(FCFdata[[#This Row],[FCFindex]],FCF[FCFindex]))</f>
        <v>5</v>
      </c>
      <c r="F444" s="1">
        <f>INDEX(FCF[To],MATCH(FCFdata[[#This Row],[FCFindex]],FCF[FCFindex]))</f>
        <v>6</v>
      </c>
      <c r="G444" s="1" t="str">
        <f>INDEX(FCF[MarkFrom],MATCH(FCFdata[[#This Row],[FCFindex]],FCF[FCFindex]))</f>
        <v>4S</v>
      </c>
      <c r="H444" s="1" t="str">
        <f>INDEX(FCF[MarkTo],MATCH(FCFdata[[#This Row],[FCFindex]],FCF[FCFindex]))</f>
        <v>5U</v>
      </c>
      <c r="I444" s="118">
        <f>FCFdata[[#This Row],[SampleLabel]]+3</f>
        <v>74010003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74010005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74</v>
      </c>
      <c r="B445" s="1">
        <f t="shared" si="25"/>
        <v>1</v>
      </c>
      <c r="C445" s="1">
        <f t="shared" si="26"/>
        <v>5</v>
      </c>
      <c r="D445" s="134">
        <f t="shared" si="24"/>
        <v>74010000</v>
      </c>
      <c r="E445" s="1">
        <f>INDEX(FCF[From],MATCH(FCFdata[[#This Row],[FCFindex]],FCF[FCFindex]))</f>
        <v>6</v>
      </c>
      <c r="F445" s="1">
        <f>INDEX(FCF[To],MATCH(FCFdata[[#This Row],[FCFindex]],FCF[FCFindex]))</f>
        <v>7</v>
      </c>
      <c r="G445" s="1" t="str">
        <f>INDEX(FCF[MarkFrom],MATCH(FCFdata[[#This Row],[FCFindex]],FCF[FCFindex]))</f>
        <v>5U</v>
      </c>
      <c r="H445" s="1" t="str">
        <f>INDEX(FCF[MarkTo],MATCH(FCFdata[[#This Row],[FCFindex]],FCF[FCFindex]))</f>
        <v>6Rot</v>
      </c>
      <c r="I445" s="118">
        <f>FCFdata[[#This Row],[SampleLabel]]+3</f>
        <v>74010003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74010005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75</v>
      </c>
      <c r="B446" s="1">
        <f t="shared" si="25"/>
        <v>1</v>
      </c>
      <c r="C446" s="1">
        <f t="shared" si="26"/>
        <v>0</v>
      </c>
      <c r="D446" s="134">
        <f t="shared" si="24"/>
        <v>75010000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1OctM</v>
      </c>
      <c r="H446" s="1" t="str">
        <f>INDEX(FCF[MarkTo],MATCH(FCFdata[[#This Row],[FCFindex]],FCF[FCFindex]))</f>
        <v>2D</v>
      </c>
      <c r="I446" s="118">
        <f>FCFdata[[#This Row],[SampleLabel]]+3</f>
        <v>75010003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75010005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75</v>
      </c>
      <c r="B447" s="1">
        <f t="shared" si="25"/>
        <v>1</v>
      </c>
      <c r="C447" s="1">
        <f t="shared" si="26"/>
        <v>1</v>
      </c>
      <c r="D447" s="134">
        <f t="shared" si="24"/>
        <v>75010000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2D</v>
      </c>
      <c r="H447" s="1" t="str">
        <f>INDEX(FCF[MarkTo],MATCH(FCFdata[[#This Row],[FCFindex]],FCF[FCFindex]))</f>
        <v>2c</v>
      </c>
      <c r="I447" s="118">
        <f>FCFdata[[#This Row],[SampleLabel]]+3</f>
        <v>75010003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75010005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75</v>
      </c>
      <c r="B448" s="1">
        <f t="shared" si="25"/>
        <v>1</v>
      </c>
      <c r="C448" s="1">
        <f t="shared" si="26"/>
        <v>2</v>
      </c>
      <c r="D448" s="134">
        <f t="shared" si="24"/>
        <v>75010000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2c</v>
      </c>
      <c r="H448" s="1" t="str">
        <f>INDEX(FCF[MarkTo],MATCH(FCFdata[[#This Row],[FCFindex]],FCF[FCFindex]))</f>
        <v>3P</v>
      </c>
      <c r="I448" s="118">
        <f>FCFdata[[#This Row],[SampleLabel]]+3</f>
        <v>75010003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75010005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75</v>
      </c>
      <c r="B449" s="1">
        <f t="shared" si="25"/>
        <v>1</v>
      </c>
      <c r="C449" s="1">
        <f t="shared" si="26"/>
        <v>3</v>
      </c>
      <c r="D449" s="134">
        <f t="shared" si="24"/>
        <v>75010000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4S</v>
      </c>
      <c r="I449" s="118">
        <f>FCFdata[[#This Row],[SampleLabel]]+3</f>
        <v>75010003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75010005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75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75010000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4S</v>
      </c>
      <c r="H450" s="1" t="str">
        <f>INDEX(FCF[MarkTo],MATCH(FCFdata[[#This Row],[FCFindex]],FCF[FCFindex]))</f>
        <v>5U</v>
      </c>
      <c r="I450" s="118">
        <f>FCFdata[[#This Row],[SampleLabel]]+3</f>
        <v>75010003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75010005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75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75010000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5U</v>
      </c>
      <c r="H451" s="1" t="str">
        <f>INDEX(FCF[MarkTo],MATCH(FCFdata[[#This Row],[FCFindex]],FCF[FCFindex]))</f>
        <v>6Rot</v>
      </c>
      <c r="I451" s="118">
        <f>FCFdata[[#This Row],[SampleLabel]]+3</f>
        <v>75010003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75010005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76</v>
      </c>
      <c r="B452" s="1">
        <f t="shared" si="29"/>
        <v>1</v>
      </c>
      <c r="C452" s="1">
        <f t="shared" si="30"/>
        <v>0</v>
      </c>
      <c r="D452" s="134">
        <f t="shared" si="28"/>
        <v>76010000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2</v>
      </c>
      <c r="G452" s="1" t="str">
        <f>INDEX(FCF[MarkFrom],MATCH(FCFdata[[#This Row],[FCFindex]],FCF[FCFindex]))</f>
        <v>1OctM</v>
      </c>
      <c r="H452" s="1" t="str">
        <f>INDEX(FCF[MarkTo],MATCH(FCFdata[[#This Row],[FCFindex]],FCF[FCFindex]))</f>
        <v>2D</v>
      </c>
      <c r="I452" s="118">
        <f>FCFdata[[#This Row],[SampleLabel]]+3</f>
        <v>76010003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76010005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76</v>
      </c>
      <c r="B453" s="1">
        <f t="shared" si="29"/>
        <v>1</v>
      </c>
      <c r="C453" s="1">
        <f t="shared" si="30"/>
        <v>1</v>
      </c>
      <c r="D453" s="134">
        <f t="shared" si="28"/>
        <v>76010000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76010003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76010005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76</v>
      </c>
      <c r="B454" s="1">
        <f t="shared" si="29"/>
        <v>1</v>
      </c>
      <c r="C454" s="1">
        <f t="shared" si="30"/>
        <v>2</v>
      </c>
      <c r="D454" s="134">
        <f t="shared" si="28"/>
        <v>76010000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3P</v>
      </c>
      <c r="I454" s="118">
        <f>FCFdata[[#This Row],[SampleLabel]]+3</f>
        <v>76010003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76010005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76</v>
      </c>
      <c r="B455" s="1">
        <f t="shared" si="29"/>
        <v>1</v>
      </c>
      <c r="C455" s="1">
        <f t="shared" si="30"/>
        <v>3</v>
      </c>
      <c r="D455" s="134">
        <f t="shared" si="28"/>
        <v>76010000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3P</v>
      </c>
      <c r="H455" s="1" t="str">
        <f>INDEX(FCF[MarkTo],MATCH(FCFdata[[#This Row],[FCFindex]],FCF[FCFindex]))</f>
        <v>4S</v>
      </c>
      <c r="I455" s="118">
        <f>FCFdata[[#This Row],[SampleLabel]]+3</f>
        <v>76010003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76010005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76</v>
      </c>
      <c r="B456" s="1">
        <f t="shared" si="29"/>
        <v>1</v>
      </c>
      <c r="C456" s="1">
        <f t="shared" si="30"/>
        <v>4</v>
      </c>
      <c r="D456" s="134">
        <f t="shared" si="28"/>
        <v>76010000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4S</v>
      </c>
      <c r="H456" s="1" t="str">
        <f>INDEX(FCF[MarkTo],MATCH(FCFdata[[#This Row],[FCFindex]],FCF[FCFindex]))</f>
        <v>5U</v>
      </c>
      <c r="I456" s="118">
        <f>FCFdata[[#This Row],[SampleLabel]]+3</f>
        <v>76010003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76010005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76</v>
      </c>
      <c r="B457" s="1">
        <f t="shared" si="29"/>
        <v>1</v>
      </c>
      <c r="C457" s="1">
        <f t="shared" si="30"/>
        <v>5</v>
      </c>
      <c r="D457" s="134">
        <f t="shared" si="28"/>
        <v>76010000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5U</v>
      </c>
      <c r="H457" s="1" t="str">
        <f>INDEX(FCF[MarkTo],MATCH(FCFdata[[#This Row],[FCFindex]],FCF[FCFindex]))</f>
        <v>6Rot</v>
      </c>
      <c r="I457" s="118">
        <f>FCFdata[[#This Row],[SampleLabel]]+3</f>
        <v>76010003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76010005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77</v>
      </c>
      <c r="B458" s="1">
        <f t="shared" si="29"/>
        <v>1</v>
      </c>
      <c r="C458" s="1">
        <f t="shared" si="30"/>
        <v>0</v>
      </c>
      <c r="D458" s="134">
        <f t="shared" si="28"/>
        <v>77010000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1OctM</v>
      </c>
      <c r="H458" s="1" t="str">
        <f>INDEX(FCF[MarkTo],MATCH(FCFdata[[#This Row],[FCFindex]],FCF[FCFindex]))</f>
        <v>2D</v>
      </c>
      <c r="I458" s="118">
        <f>FCFdata[[#This Row],[SampleLabel]]+3</f>
        <v>77010003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77010005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77</v>
      </c>
      <c r="B459" s="1">
        <f t="shared" si="29"/>
        <v>1</v>
      </c>
      <c r="C459" s="1">
        <f t="shared" si="30"/>
        <v>1</v>
      </c>
      <c r="D459" s="134">
        <f t="shared" si="28"/>
        <v>77010000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2D</v>
      </c>
      <c r="H459" s="1" t="str">
        <f>INDEX(FCF[MarkTo],MATCH(FCFdata[[#This Row],[FCFindex]],FCF[FCFindex]))</f>
        <v>2c</v>
      </c>
      <c r="I459" s="118">
        <f>FCFdata[[#This Row],[SampleLabel]]+3</f>
        <v>77010003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77010005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77</v>
      </c>
      <c r="B460" s="1">
        <f t="shared" si="29"/>
        <v>1</v>
      </c>
      <c r="C460" s="1">
        <f t="shared" si="30"/>
        <v>2</v>
      </c>
      <c r="D460" s="134">
        <f t="shared" si="28"/>
        <v>77010000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3P</v>
      </c>
      <c r="I460" s="118">
        <f>FCFdata[[#This Row],[SampleLabel]]+3</f>
        <v>77010003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77010005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77</v>
      </c>
      <c r="B461" s="1">
        <f t="shared" si="29"/>
        <v>1</v>
      </c>
      <c r="C461" s="1">
        <f t="shared" si="30"/>
        <v>3</v>
      </c>
      <c r="D461" s="134">
        <f t="shared" si="28"/>
        <v>77010000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3P</v>
      </c>
      <c r="H461" s="1" t="str">
        <f>INDEX(FCF[MarkTo],MATCH(FCFdata[[#This Row],[FCFindex]],FCF[FCFindex]))</f>
        <v>4S</v>
      </c>
      <c r="I461" s="118">
        <f>FCFdata[[#This Row],[SampleLabel]]+3</f>
        <v>77010003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77010005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77</v>
      </c>
      <c r="B462" s="1">
        <f t="shared" si="29"/>
        <v>1</v>
      </c>
      <c r="C462" s="1">
        <f t="shared" si="30"/>
        <v>4</v>
      </c>
      <c r="D462" s="134">
        <f t="shared" si="28"/>
        <v>77010000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4S</v>
      </c>
      <c r="H462" s="1" t="str">
        <f>INDEX(FCF[MarkTo],MATCH(FCFdata[[#This Row],[FCFindex]],FCF[FCFindex]))</f>
        <v>5U</v>
      </c>
      <c r="I462" s="118">
        <f>FCFdata[[#This Row],[SampleLabel]]+3</f>
        <v>77010003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77010005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77</v>
      </c>
      <c r="B463" s="1">
        <f t="shared" si="29"/>
        <v>1</v>
      </c>
      <c r="C463" s="1">
        <f t="shared" si="30"/>
        <v>5</v>
      </c>
      <c r="D463" s="134">
        <f t="shared" si="28"/>
        <v>77010000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5U</v>
      </c>
      <c r="H463" s="1" t="str">
        <f>INDEX(FCF[MarkTo],MATCH(FCFdata[[#This Row],[FCFindex]],FCF[FCFindex]))</f>
        <v>6Rot</v>
      </c>
      <c r="I463" s="118">
        <f>FCFdata[[#This Row],[SampleLabel]]+3</f>
        <v>77010003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77010005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78</v>
      </c>
      <c r="B464" s="1">
        <f t="shared" si="29"/>
        <v>1</v>
      </c>
      <c r="C464" s="1">
        <f t="shared" si="30"/>
        <v>0</v>
      </c>
      <c r="D464" s="134">
        <f t="shared" si="28"/>
        <v>78010000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1OctM</v>
      </c>
      <c r="H464" s="1" t="str">
        <f>INDEX(FCF[MarkTo],MATCH(FCFdata[[#This Row],[FCFindex]],FCF[FCFindex]))</f>
        <v>2D</v>
      </c>
      <c r="I464" s="118">
        <f>FCFdata[[#This Row],[SampleLabel]]+3</f>
        <v>78010003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78010005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78</v>
      </c>
      <c r="B465" s="1">
        <f t="shared" si="29"/>
        <v>1</v>
      </c>
      <c r="C465" s="1">
        <f t="shared" si="30"/>
        <v>1</v>
      </c>
      <c r="D465" s="134">
        <f t="shared" si="28"/>
        <v>78010000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2D</v>
      </c>
      <c r="H465" s="1" t="str">
        <f>INDEX(FCF[MarkTo],MATCH(FCFdata[[#This Row],[FCFindex]],FCF[FCFindex]))</f>
        <v>2c</v>
      </c>
      <c r="I465" s="118">
        <f>FCFdata[[#This Row],[SampleLabel]]+3</f>
        <v>78010003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78010005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78</v>
      </c>
      <c r="B466" s="1">
        <f t="shared" si="29"/>
        <v>1</v>
      </c>
      <c r="C466" s="1">
        <f t="shared" si="30"/>
        <v>2</v>
      </c>
      <c r="D466" s="134">
        <f t="shared" si="28"/>
        <v>78010000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2c</v>
      </c>
      <c r="H466" s="1" t="str">
        <f>INDEX(FCF[MarkTo],MATCH(FCFdata[[#This Row],[FCFindex]],FCF[FCFindex]))</f>
        <v>3P</v>
      </c>
      <c r="I466" s="118">
        <f>FCFdata[[#This Row],[SampleLabel]]+3</f>
        <v>78010003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78010005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78</v>
      </c>
      <c r="B467" s="1">
        <f t="shared" si="29"/>
        <v>1</v>
      </c>
      <c r="C467" s="1">
        <f t="shared" si="30"/>
        <v>3</v>
      </c>
      <c r="D467" s="134">
        <f t="shared" si="28"/>
        <v>78010000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3P</v>
      </c>
      <c r="H467" s="1" t="str">
        <f>INDEX(FCF[MarkTo],MATCH(FCFdata[[#This Row],[FCFindex]],FCF[FCFindex]))</f>
        <v>4S</v>
      </c>
      <c r="I467" s="118">
        <f>FCFdata[[#This Row],[SampleLabel]]+3</f>
        <v>78010003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78010005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78</v>
      </c>
      <c r="B468" s="1">
        <f t="shared" si="29"/>
        <v>1</v>
      </c>
      <c r="C468" s="1">
        <f t="shared" si="30"/>
        <v>4</v>
      </c>
      <c r="D468" s="134">
        <f t="shared" si="28"/>
        <v>78010000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4S</v>
      </c>
      <c r="H468" s="1" t="str">
        <f>INDEX(FCF[MarkTo],MATCH(FCFdata[[#This Row],[FCFindex]],FCF[FCFindex]))</f>
        <v>5U</v>
      </c>
      <c r="I468" s="118">
        <f>FCFdata[[#This Row],[SampleLabel]]+3</f>
        <v>78010003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78010005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78</v>
      </c>
      <c r="B469" s="1">
        <f t="shared" si="29"/>
        <v>1</v>
      </c>
      <c r="C469" s="1">
        <f t="shared" si="30"/>
        <v>5</v>
      </c>
      <c r="D469" s="134">
        <f t="shared" si="28"/>
        <v>78010000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5U</v>
      </c>
      <c r="H469" s="1" t="str">
        <f>INDEX(FCF[MarkTo],MATCH(FCFdata[[#This Row],[FCFindex]],FCF[FCFindex]))</f>
        <v>6Rot</v>
      </c>
      <c r="I469" s="118">
        <f>FCFdata[[#This Row],[SampleLabel]]+3</f>
        <v>78010003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78010005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79</v>
      </c>
      <c r="B470" s="1">
        <f t="shared" si="29"/>
        <v>1</v>
      </c>
      <c r="C470" s="1">
        <f t="shared" si="30"/>
        <v>0</v>
      </c>
      <c r="D470" s="134">
        <f t="shared" si="28"/>
        <v>79010000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1OctM</v>
      </c>
      <c r="H470" s="1" t="str">
        <f>INDEX(FCF[MarkTo],MATCH(FCFdata[[#This Row],[FCFindex]],FCF[FCFindex]))</f>
        <v>2D</v>
      </c>
      <c r="I470" s="118">
        <f>FCFdata[[#This Row],[SampleLabel]]+3</f>
        <v>79010003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79010005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79</v>
      </c>
      <c r="B471" s="1">
        <f t="shared" si="29"/>
        <v>1</v>
      </c>
      <c r="C471" s="1">
        <f t="shared" si="30"/>
        <v>1</v>
      </c>
      <c r="D471" s="134">
        <f t="shared" si="28"/>
        <v>79010000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2D</v>
      </c>
      <c r="H471" s="1" t="str">
        <f>INDEX(FCF[MarkTo],MATCH(FCFdata[[#This Row],[FCFindex]],FCF[FCFindex]))</f>
        <v>2c</v>
      </c>
      <c r="I471" s="118">
        <f>FCFdata[[#This Row],[SampleLabel]]+3</f>
        <v>79010003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79010005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79</v>
      </c>
      <c r="B472" s="1">
        <f t="shared" si="29"/>
        <v>1</v>
      </c>
      <c r="C472" s="1">
        <f t="shared" si="30"/>
        <v>2</v>
      </c>
      <c r="D472" s="134">
        <f t="shared" si="28"/>
        <v>79010000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2c</v>
      </c>
      <c r="H472" s="1" t="str">
        <f>INDEX(FCF[MarkTo],MATCH(FCFdata[[#This Row],[FCFindex]],FCF[FCFindex]))</f>
        <v>3P</v>
      </c>
      <c r="I472" s="118">
        <f>FCFdata[[#This Row],[SampleLabel]]+3</f>
        <v>79010003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79010005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79</v>
      </c>
      <c r="B473" s="1">
        <f t="shared" si="29"/>
        <v>1</v>
      </c>
      <c r="C473" s="1">
        <f t="shared" si="30"/>
        <v>3</v>
      </c>
      <c r="D473" s="134">
        <f t="shared" si="28"/>
        <v>79010000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3P</v>
      </c>
      <c r="H473" s="1" t="str">
        <f>INDEX(FCF[MarkTo],MATCH(FCFdata[[#This Row],[FCFindex]],FCF[FCFindex]))</f>
        <v>4S</v>
      </c>
      <c r="I473" s="118">
        <f>FCFdata[[#This Row],[SampleLabel]]+3</f>
        <v>79010003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79010005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79</v>
      </c>
      <c r="B474" s="1">
        <f t="shared" si="29"/>
        <v>1</v>
      </c>
      <c r="C474" s="1">
        <f t="shared" si="30"/>
        <v>4</v>
      </c>
      <c r="D474" s="134">
        <f t="shared" si="28"/>
        <v>79010000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4S</v>
      </c>
      <c r="H474" s="1" t="str">
        <f>INDEX(FCF[MarkTo],MATCH(FCFdata[[#This Row],[FCFindex]],FCF[FCFindex]))</f>
        <v>5U</v>
      </c>
      <c r="I474" s="118">
        <f>FCFdata[[#This Row],[SampleLabel]]+3</f>
        <v>79010003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79010005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79</v>
      </c>
      <c r="B475" s="1">
        <f t="shared" si="29"/>
        <v>1</v>
      </c>
      <c r="C475" s="1">
        <f t="shared" si="30"/>
        <v>5</v>
      </c>
      <c r="D475" s="134">
        <f t="shared" si="28"/>
        <v>79010000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5U</v>
      </c>
      <c r="H475" s="1" t="str">
        <f>INDEX(FCF[MarkTo],MATCH(FCFdata[[#This Row],[FCFindex]],FCF[FCFindex]))</f>
        <v>6Rot</v>
      </c>
      <c r="I475" s="118">
        <f>FCFdata[[#This Row],[SampleLabel]]+3</f>
        <v>79010003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79010005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80</v>
      </c>
      <c r="B476" s="1">
        <f t="shared" si="29"/>
        <v>1</v>
      </c>
      <c r="C476" s="1">
        <f t="shared" si="30"/>
        <v>0</v>
      </c>
      <c r="D476" s="134">
        <f t="shared" si="28"/>
        <v>80010000</v>
      </c>
      <c r="E476" s="1">
        <f>INDEX(FCF[From],MATCH(FCFdata[[#This Row],[FCFindex]],FCF[FCFindex]))</f>
        <v>1</v>
      </c>
      <c r="F476" s="1">
        <f>INDEX(FCF[To],MATCH(FCFdata[[#This Row],[FCFindex]],FCF[FCFindex]))</f>
        <v>2</v>
      </c>
      <c r="G476" s="1" t="str">
        <f>INDEX(FCF[MarkFrom],MATCH(FCFdata[[#This Row],[FCFindex]],FCF[FCFindex]))</f>
        <v>1OctM</v>
      </c>
      <c r="H476" s="1" t="str">
        <f>INDEX(FCF[MarkTo],MATCH(FCFdata[[#This Row],[FCFindex]],FCF[FCFindex]))</f>
        <v>2D</v>
      </c>
      <c r="I476" s="118">
        <f>FCFdata[[#This Row],[SampleLabel]]+3</f>
        <v>80010003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80010005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80</v>
      </c>
      <c r="B477" s="1">
        <f t="shared" si="29"/>
        <v>1</v>
      </c>
      <c r="C477" s="1">
        <f t="shared" si="30"/>
        <v>1</v>
      </c>
      <c r="D477" s="134">
        <f t="shared" si="28"/>
        <v>80010000</v>
      </c>
      <c r="E477" s="1">
        <f>INDEX(FCF[From],MATCH(FCFdata[[#This Row],[FCFindex]],FCF[FCFindex]))</f>
        <v>2</v>
      </c>
      <c r="F477" s="1">
        <f>INDEX(FCF[To],MATCH(FCFdata[[#This Row],[FCFindex]],FCF[FCFindex]))</f>
        <v>3</v>
      </c>
      <c r="G477" s="1" t="str">
        <f>INDEX(FCF[MarkFrom],MATCH(FCFdata[[#This Row],[FCFindex]],FCF[FCFindex]))</f>
        <v>2D</v>
      </c>
      <c r="H477" s="1" t="str">
        <f>INDEX(FCF[MarkTo],MATCH(FCFdata[[#This Row],[FCFindex]],FCF[FCFindex]))</f>
        <v>2c</v>
      </c>
      <c r="I477" s="118">
        <f>FCFdata[[#This Row],[SampleLabel]]+3</f>
        <v>80010003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80010005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80</v>
      </c>
      <c r="B478" s="1">
        <f t="shared" si="29"/>
        <v>1</v>
      </c>
      <c r="C478" s="1">
        <f t="shared" si="30"/>
        <v>2</v>
      </c>
      <c r="D478" s="134">
        <f t="shared" si="28"/>
        <v>80010000</v>
      </c>
      <c r="E478" s="1">
        <f>INDEX(FCF[From],MATCH(FCFdata[[#This Row],[FCFindex]],FCF[FCFindex]))</f>
        <v>3</v>
      </c>
      <c r="F478" s="1">
        <f>INDEX(FCF[To],MATCH(FCFdata[[#This Row],[FCFindex]],FCF[FCFindex]))</f>
        <v>4</v>
      </c>
      <c r="G478" s="1" t="str">
        <f>INDEX(FCF[MarkFrom],MATCH(FCFdata[[#This Row],[FCFindex]],FCF[FCFindex]))</f>
        <v>2c</v>
      </c>
      <c r="H478" s="1" t="str">
        <f>INDEX(FCF[MarkTo],MATCH(FCFdata[[#This Row],[FCFindex]],FCF[FCFindex]))</f>
        <v>3P</v>
      </c>
      <c r="I478" s="118">
        <f>FCFdata[[#This Row],[SampleLabel]]+3</f>
        <v>80010003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80010005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80</v>
      </c>
      <c r="B479" s="1">
        <f t="shared" si="29"/>
        <v>1</v>
      </c>
      <c r="C479" s="1">
        <f t="shared" si="30"/>
        <v>3</v>
      </c>
      <c r="D479" s="134">
        <f t="shared" si="28"/>
        <v>80010000</v>
      </c>
      <c r="E479" s="1">
        <f>INDEX(FCF[From],MATCH(FCFdata[[#This Row],[FCFindex]],FCF[FCFindex]))</f>
        <v>4</v>
      </c>
      <c r="F479" s="1">
        <f>INDEX(FCF[To],MATCH(FCFdata[[#This Row],[FCFindex]],FCF[FCFindex]))</f>
        <v>5</v>
      </c>
      <c r="G479" s="1" t="str">
        <f>INDEX(FCF[MarkFrom],MATCH(FCFdata[[#This Row],[FCFindex]],FCF[FCFindex]))</f>
        <v>3P</v>
      </c>
      <c r="H479" s="1" t="str">
        <f>INDEX(FCF[MarkTo],MATCH(FCFdata[[#This Row],[FCFindex]],FCF[FCFindex]))</f>
        <v>4S</v>
      </c>
      <c r="I479" s="118">
        <f>FCFdata[[#This Row],[SampleLabel]]+3</f>
        <v>80010003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80010005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80</v>
      </c>
      <c r="B480" s="1">
        <f t="shared" si="29"/>
        <v>1</v>
      </c>
      <c r="C480" s="1">
        <f t="shared" si="30"/>
        <v>4</v>
      </c>
      <c r="D480" s="134">
        <f t="shared" si="28"/>
        <v>80010000</v>
      </c>
      <c r="E480" s="1">
        <f>INDEX(FCF[From],MATCH(FCFdata[[#This Row],[FCFindex]],FCF[FCFindex]))</f>
        <v>5</v>
      </c>
      <c r="F480" s="1">
        <f>INDEX(FCF[To],MATCH(FCFdata[[#This Row],[FCFindex]],FCF[FCFindex]))</f>
        <v>6</v>
      </c>
      <c r="G480" s="1" t="str">
        <f>INDEX(FCF[MarkFrom],MATCH(FCFdata[[#This Row],[FCFindex]],FCF[FCFindex]))</f>
        <v>4S</v>
      </c>
      <c r="H480" s="1" t="str">
        <f>INDEX(FCF[MarkTo],MATCH(FCFdata[[#This Row],[FCFindex]],FCF[FCFindex]))</f>
        <v>5U</v>
      </c>
      <c r="I480" s="118">
        <f>FCFdata[[#This Row],[SampleLabel]]+3</f>
        <v>80010003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80010005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80</v>
      </c>
      <c r="B481" s="1">
        <f t="shared" si="29"/>
        <v>1</v>
      </c>
      <c r="C481" s="1">
        <f t="shared" si="30"/>
        <v>5</v>
      </c>
      <c r="D481" s="134">
        <f t="shared" si="28"/>
        <v>80010000</v>
      </c>
      <c r="E481" s="1">
        <f>INDEX(FCF[From],MATCH(FCFdata[[#This Row],[FCFindex]],FCF[FCFindex]))</f>
        <v>6</v>
      </c>
      <c r="F481" s="1">
        <f>INDEX(FCF[To],MATCH(FCFdata[[#This Row],[FCFindex]],FCF[FCFindex]))</f>
        <v>7</v>
      </c>
      <c r="G481" s="1" t="str">
        <f>INDEX(FCF[MarkFrom],MATCH(FCFdata[[#This Row],[FCFindex]],FCF[FCFindex]))</f>
        <v>5U</v>
      </c>
      <c r="H481" s="1" t="str">
        <f>INDEX(FCF[MarkTo],MATCH(FCFdata[[#This Row],[FCFindex]],FCF[FCFindex]))</f>
        <v>6Rot</v>
      </c>
      <c r="I481" s="118">
        <f>FCFdata[[#This Row],[SampleLabel]]+3</f>
        <v>80010003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80010005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81</v>
      </c>
      <c r="B482" s="1">
        <f t="shared" si="29"/>
        <v>1</v>
      </c>
      <c r="C482" s="1">
        <f t="shared" si="30"/>
        <v>0</v>
      </c>
      <c r="D482" s="134">
        <f t="shared" si="28"/>
        <v>81010000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1OctM</v>
      </c>
      <c r="H482" s="1" t="str">
        <f>INDEX(FCF[MarkTo],MATCH(FCFdata[[#This Row],[FCFindex]],FCF[FCFindex]))</f>
        <v>2D</v>
      </c>
      <c r="I482" s="118">
        <f>FCFdata[[#This Row],[SampleLabel]]+3</f>
        <v>81010003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81010005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81</v>
      </c>
      <c r="B483" s="1">
        <f t="shared" si="29"/>
        <v>1</v>
      </c>
      <c r="C483" s="1">
        <f t="shared" si="30"/>
        <v>1</v>
      </c>
      <c r="D483" s="134">
        <f t="shared" si="28"/>
        <v>81010000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81010003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81010005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81</v>
      </c>
      <c r="B484" s="1">
        <f t="shared" si="29"/>
        <v>1</v>
      </c>
      <c r="C484" s="1">
        <f t="shared" si="30"/>
        <v>2</v>
      </c>
      <c r="D484" s="134">
        <f t="shared" si="28"/>
        <v>81010000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3P</v>
      </c>
      <c r="I484" s="118">
        <f>FCFdata[[#This Row],[SampleLabel]]+3</f>
        <v>81010003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81010005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81</v>
      </c>
      <c r="B485" s="1">
        <f t="shared" si="29"/>
        <v>1</v>
      </c>
      <c r="C485" s="1">
        <f t="shared" si="30"/>
        <v>3</v>
      </c>
      <c r="D485" s="134">
        <f t="shared" si="28"/>
        <v>81010000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3P</v>
      </c>
      <c r="H485" s="1" t="str">
        <f>INDEX(FCF[MarkTo],MATCH(FCFdata[[#This Row],[FCFindex]],FCF[FCFindex]))</f>
        <v>4S</v>
      </c>
      <c r="I485" s="118">
        <f>FCFdata[[#This Row],[SampleLabel]]+3</f>
        <v>81010003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81010005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81</v>
      </c>
      <c r="B486" s="1">
        <f t="shared" si="29"/>
        <v>1</v>
      </c>
      <c r="C486" s="1">
        <f t="shared" si="30"/>
        <v>4</v>
      </c>
      <c r="D486" s="134">
        <f t="shared" si="28"/>
        <v>81010000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4S</v>
      </c>
      <c r="H486" s="1" t="str">
        <f>INDEX(FCF[MarkTo],MATCH(FCFdata[[#This Row],[FCFindex]],FCF[FCFindex]))</f>
        <v>5U</v>
      </c>
      <c r="I486" s="118">
        <f>FCFdata[[#This Row],[SampleLabel]]+3</f>
        <v>81010003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81010005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81</v>
      </c>
      <c r="B487" s="1">
        <f t="shared" si="29"/>
        <v>1</v>
      </c>
      <c r="C487" s="1">
        <f t="shared" si="30"/>
        <v>5</v>
      </c>
      <c r="D487" s="134">
        <f t="shared" si="28"/>
        <v>81010000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5U</v>
      </c>
      <c r="H487" s="1" t="str">
        <f>INDEX(FCF[MarkTo],MATCH(FCFdata[[#This Row],[FCFindex]],FCF[FCFindex]))</f>
        <v>6Rot</v>
      </c>
      <c r="I487" s="118">
        <f>FCFdata[[#This Row],[SampleLabel]]+3</f>
        <v>81010003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81010005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82</v>
      </c>
      <c r="B488" s="1">
        <f t="shared" si="29"/>
        <v>1</v>
      </c>
      <c r="C488" s="1">
        <f t="shared" si="30"/>
        <v>0</v>
      </c>
      <c r="D488" s="134">
        <f t="shared" si="28"/>
        <v>82010000</v>
      </c>
      <c r="E488" s="1">
        <f>INDEX(FCF[From],MATCH(FCFdata[[#This Row],[FCFindex]],FCF[FCFindex]))</f>
        <v>1</v>
      </c>
      <c r="F488" s="1">
        <f>INDEX(FCF[To],MATCH(FCFdata[[#This Row],[FCFindex]],FCF[FCFindex]))</f>
        <v>2</v>
      </c>
      <c r="G488" s="1" t="str">
        <f>INDEX(FCF[MarkFrom],MATCH(FCFdata[[#This Row],[FCFindex]],FCF[FCFindex]))</f>
        <v>1OctM</v>
      </c>
      <c r="H488" s="1" t="str">
        <f>INDEX(FCF[MarkTo],MATCH(FCFdata[[#This Row],[FCFindex]],FCF[FCFindex]))</f>
        <v>2D</v>
      </c>
      <c r="I488" s="118">
        <f>FCFdata[[#This Row],[SampleLabel]]+3</f>
        <v>82010003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82010005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82</v>
      </c>
      <c r="B489" s="1">
        <f t="shared" si="29"/>
        <v>1</v>
      </c>
      <c r="C489" s="1">
        <f t="shared" si="30"/>
        <v>1</v>
      </c>
      <c r="D489" s="134">
        <f t="shared" si="28"/>
        <v>82010000</v>
      </c>
      <c r="E489" s="1">
        <f>INDEX(FCF[From],MATCH(FCFdata[[#This Row],[FCFindex]],FCF[FCFindex]))</f>
        <v>2</v>
      </c>
      <c r="F489" s="1">
        <f>INDEX(FCF[To],MATCH(FCFdata[[#This Row],[FCFindex]],FCF[FCFindex]))</f>
        <v>3</v>
      </c>
      <c r="G489" s="1" t="str">
        <f>INDEX(FCF[MarkFrom],MATCH(FCFdata[[#This Row],[FCFindex]],FCF[FCFindex]))</f>
        <v>2D</v>
      </c>
      <c r="H489" s="1" t="str">
        <f>INDEX(FCF[MarkTo],MATCH(FCFdata[[#This Row],[FCFindex]],FCF[FCFindex]))</f>
        <v>2c</v>
      </c>
      <c r="I489" s="118">
        <f>FCFdata[[#This Row],[SampleLabel]]+3</f>
        <v>82010003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82010005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82</v>
      </c>
      <c r="B490" s="1">
        <f t="shared" si="29"/>
        <v>1</v>
      </c>
      <c r="C490" s="1">
        <f t="shared" si="30"/>
        <v>2</v>
      </c>
      <c r="D490" s="134">
        <f t="shared" si="28"/>
        <v>82010000</v>
      </c>
      <c r="E490" s="1">
        <f>INDEX(FCF[From],MATCH(FCFdata[[#This Row],[FCFindex]],FCF[FCFindex]))</f>
        <v>3</v>
      </c>
      <c r="F490" s="1">
        <f>INDEX(FCF[To],MATCH(FCFdata[[#This Row],[FCFindex]],FCF[FCFindex]))</f>
        <v>4</v>
      </c>
      <c r="G490" s="1" t="str">
        <f>INDEX(FCF[MarkFrom],MATCH(FCFdata[[#This Row],[FCFindex]],FCF[FCFindex]))</f>
        <v>2c</v>
      </c>
      <c r="H490" s="1" t="str">
        <f>INDEX(FCF[MarkTo],MATCH(FCFdata[[#This Row],[FCFindex]],FCF[FCFindex]))</f>
        <v>3P</v>
      </c>
      <c r="I490" s="118">
        <f>FCFdata[[#This Row],[SampleLabel]]+3</f>
        <v>82010003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82010005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82</v>
      </c>
      <c r="B491" s="1">
        <f t="shared" si="29"/>
        <v>1</v>
      </c>
      <c r="C491" s="1">
        <f t="shared" si="30"/>
        <v>3</v>
      </c>
      <c r="D491" s="134">
        <f t="shared" si="28"/>
        <v>82010000</v>
      </c>
      <c r="E491" s="1">
        <f>INDEX(FCF[From],MATCH(FCFdata[[#This Row],[FCFindex]],FCF[FCFindex]))</f>
        <v>4</v>
      </c>
      <c r="F491" s="1">
        <f>INDEX(FCF[To],MATCH(FCFdata[[#This Row],[FCFindex]],FCF[FCFindex]))</f>
        <v>5</v>
      </c>
      <c r="G491" s="1" t="str">
        <f>INDEX(FCF[MarkFrom],MATCH(FCFdata[[#This Row],[FCFindex]],FCF[FCFindex]))</f>
        <v>3P</v>
      </c>
      <c r="H491" s="1" t="str">
        <f>INDEX(FCF[MarkTo],MATCH(FCFdata[[#This Row],[FCFindex]],FCF[FCFindex]))</f>
        <v>4S</v>
      </c>
      <c r="I491" s="118">
        <f>FCFdata[[#This Row],[SampleLabel]]+3</f>
        <v>82010003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82010005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82</v>
      </c>
      <c r="B492" s="1">
        <f t="shared" si="29"/>
        <v>1</v>
      </c>
      <c r="C492" s="1">
        <f t="shared" si="30"/>
        <v>4</v>
      </c>
      <c r="D492" s="134">
        <f t="shared" si="28"/>
        <v>82010000</v>
      </c>
      <c r="E492" s="1">
        <f>INDEX(FCF[From],MATCH(FCFdata[[#This Row],[FCFindex]],FCF[FCFindex]))</f>
        <v>5</v>
      </c>
      <c r="F492" s="1">
        <f>INDEX(FCF[To],MATCH(FCFdata[[#This Row],[FCFindex]],FCF[FCFindex]))</f>
        <v>6</v>
      </c>
      <c r="G492" s="1" t="str">
        <f>INDEX(FCF[MarkFrom],MATCH(FCFdata[[#This Row],[FCFindex]],FCF[FCFindex]))</f>
        <v>4S</v>
      </c>
      <c r="H492" s="1" t="str">
        <f>INDEX(FCF[MarkTo],MATCH(FCFdata[[#This Row],[FCFindex]],FCF[FCFindex]))</f>
        <v>5U</v>
      </c>
      <c r="I492" s="118">
        <f>FCFdata[[#This Row],[SampleLabel]]+3</f>
        <v>82010003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82010005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82</v>
      </c>
      <c r="B493" s="1">
        <f t="shared" si="29"/>
        <v>1</v>
      </c>
      <c r="C493" s="1">
        <f t="shared" si="30"/>
        <v>5</v>
      </c>
      <c r="D493" s="134">
        <f t="shared" si="28"/>
        <v>82010000</v>
      </c>
      <c r="E493" s="1">
        <f>INDEX(FCF[From],MATCH(FCFdata[[#This Row],[FCFindex]],FCF[FCFindex]))</f>
        <v>6</v>
      </c>
      <c r="F493" s="1">
        <f>INDEX(FCF[To],MATCH(FCFdata[[#This Row],[FCFindex]],FCF[FCFindex]))</f>
        <v>7</v>
      </c>
      <c r="G493" s="1" t="str">
        <f>INDEX(FCF[MarkFrom],MATCH(FCFdata[[#This Row],[FCFindex]],FCF[FCFindex]))</f>
        <v>5U</v>
      </c>
      <c r="H493" s="1" t="str">
        <f>INDEX(FCF[MarkTo],MATCH(FCFdata[[#This Row],[FCFindex]],FCF[FCFindex]))</f>
        <v>6Rot</v>
      </c>
      <c r="I493" s="118">
        <f>FCFdata[[#This Row],[SampleLabel]]+3</f>
        <v>82010003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82010005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83</v>
      </c>
      <c r="B494" s="1">
        <f t="shared" si="29"/>
        <v>1</v>
      </c>
      <c r="C494" s="1">
        <f t="shared" si="30"/>
        <v>0</v>
      </c>
      <c r="D494" s="134">
        <f t="shared" si="28"/>
        <v>83010000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1OctM</v>
      </c>
      <c r="H494" s="1" t="str">
        <f>INDEX(FCF[MarkTo],MATCH(FCFdata[[#This Row],[FCFindex]],FCF[FCFindex]))</f>
        <v>2D</v>
      </c>
      <c r="I494" s="118">
        <f>FCFdata[[#This Row],[SampleLabel]]+3</f>
        <v>83010003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83010005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83</v>
      </c>
      <c r="B495" s="1">
        <f t="shared" si="29"/>
        <v>1</v>
      </c>
      <c r="C495" s="1">
        <f t="shared" si="30"/>
        <v>1</v>
      </c>
      <c r="D495" s="134">
        <f t="shared" si="28"/>
        <v>83010000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2D</v>
      </c>
      <c r="H495" s="1" t="str">
        <f>INDEX(FCF[MarkTo],MATCH(FCFdata[[#This Row],[FCFindex]],FCF[FCFindex]))</f>
        <v>2c</v>
      </c>
      <c r="I495" s="118">
        <f>FCFdata[[#This Row],[SampleLabel]]+3</f>
        <v>83010003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83010005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83</v>
      </c>
      <c r="B496" s="1">
        <f t="shared" si="29"/>
        <v>1</v>
      </c>
      <c r="C496" s="1">
        <f t="shared" si="30"/>
        <v>2</v>
      </c>
      <c r="D496" s="134">
        <f t="shared" si="28"/>
        <v>83010000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3P</v>
      </c>
      <c r="I496" s="118">
        <f>FCFdata[[#This Row],[SampleLabel]]+3</f>
        <v>83010003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83010005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83</v>
      </c>
      <c r="B497" s="1">
        <f t="shared" si="29"/>
        <v>1</v>
      </c>
      <c r="C497" s="1">
        <f t="shared" si="30"/>
        <v>3</v>
      </c>
      <c r="D497" s="134">
        <f t="shared" si="28"/>
        <v>83010000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3P</v>
      </c>
      <c r="H497" s="1" t="str">
        <f>INDEX(FCF[MarkTo],MATCH(FCFdata[[#This Row],[FCFindex]],FCF[FCFindex]))</f>
        <v>4S</v>
      </c>
      <c r="I497" s="118">
        <f>FCFdata[[#This Row],[SampleLabel]]+3</f>
        <v>83010003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83010005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83</v>
      </c>
      <c r="B498" s="1">
        <f t="shared" si="29"/>
        <v>1</v>
      </c>
      <c r="C498" s="1">
        <f t="shared" si="30"/>
        <v>4</v>
      </c>
      <c r="D498" s="134">
        <f t="shared" si="28"/>
        <v>83010000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4S</v>
      </c>
      <c r="H498" s="1" t="str">
        <f>INDEX(FCF[MarkTo],MATCH(FCFdata[[#This Row],[FCFindex]],FCF[FCFindex]))</f>
        <v>5U</v>
      </c>
      <c r="I498" s="118">
        <f>FCFdata[[#This Row],[SampleLabel]]+3</f>
        <v>83010003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83010005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83</v>
      </c>
      <c r="B499" s="1">
        <f t="shared" si="29"/>
        <v>1</v>
      </c>
      <c r="C499" s="1">
        <f t="shared" si="30"/>
        <v>5</v>
      </c>
      <c r="D499" s="134">
        <f t="shared" si="28"/>
        <v>83010000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5U</v>
      </c>
      <c r="H499" s="1" t="str">
        <f>INDEX(FCF[MarkTo],MATCH(FCFdata[[#This Row],[FCFindex]],FCF[FCFindex]))</f>
        <v>6Rot</v>
      </c>
      <c r="I499" s="118">
        <f>FCFdata[[#This Row],[SampleLabel]]+3</f>
        <v>83010003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83010005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84</v>
      </c>
      <c r="B500" s="1">
        <f t="shared" si="29"/>
        <v>1</v>
      </c>
      <c r="C500" s="1">
        <f t="shared" si="30"/>
        <v>0</v>
      </c>
      <c r="D500" s="134">
        <f t="shared" si="28"/>
        <v>84010000</v>
      </c>
      <c r="E500" s="1">
        <f>INDEX(FCF[From],MATCH(FCFdata[[#This Row],[FCFindex]],FCF[FCFindex]))</f>
        <v>1</v>
      </c>
      <c r="F500" s="1">
        <f>INDEX(FCF[To],MATCH(FCFdata[[#This Row],[FCFindex]],FCF[FCFindex]))</f>
        <v>2</v>
      </c>
      <c r="G500" s="1" t="str">
        <f>INDEX(FCF[MarkFrom],MATCH(FCFdata[[#This Row],[FCFindex]],FCF[FCFindex]))</f>
        <v>1OctM</v>
      </c>
      <c r="H500" s="1" t="str">
        <f>INDEX(FCF[MarkTo],MATCH(FCFdata[[#This Row],[FCFindex]],FCF[FCFindex]))</f>
        <v>2D</v>
      </c>
      <c r="I500" s="118">
        <f>FCFdata[[#This Row],[SampleLabel]]+3</f>
        <v>84010003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84010005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84</v>
      </c>
      <c r="B501" s="1">
        <f t="shared" si="29"/>
        <v>1</v>
      </c>
      <c r="C501" s="1">
        <f t="shared" si="30"/>
        <v>1</v>
      </c>
      <c r="D501" s="134">
        <f t="shared" si="28"/>
        <v>84010000</v>
      </c>
      <c r="E501" s="1">
        <f>INDEX(FCF[From],MATCH(FCFdata[[#This Row],[FCFindex]],FCF[FCFindex]))</f>
        <v>2</v>
      </c>
      <c r="F501" s="1">
        <f>INDEX(FCF[To],MATCH(FCFdata[[#This Row],[FCFindex]],FCF[FCFindex]))</f>
        <v>3</v>
      </c>
      <c r="G501" s="1" t="str">
        <f>INDEX(FCF[MarkFrom],MATCH(FCFdata[[#This Row],[FCFindex]],FCF[FCFindex]))</f>
        <v>2D</v>
      </c>
      <c r="H501" s="1" t="str">
        <f>INDEX(FCF[MarkTo],MATCH(FCFdata[[#This Row],[FCFindex]],FCF[FCFindex]))</f>
        <v>2c</v>
      </c>
      <c r="I501" s="118">
        <f>FCFdata[[#This Row],[SampleLabel]]+3</f>
        <v>84010003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84010005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84</v>
      </c>
      <c r="B502" s="1">
        <f t="shared" si="29"/>
        <v>1</v>
      </c>
      <c r="C502" s="1">
        <f t="shared" si="30"/>
        <v>2</v>
      </c>
      <c r="D502" s="134">
        <f t="shared" si="28"/>
        <v>84010000</v>
      </c>
      <c r="E502" s="1">
        <f>INDEX(FCF[From],MATCH(FCFdata[[#This Row],[FCFindex]],FCF[FCFindex]))</f>
        <v>3</v>
      </c>
      <c r="F502" s="1">
        <f>INDEX(FCF[To],MATCH(FCFdata[[#This Row],[FCFindex]],FCF[FCFindex]))</f>
        <v>4</v>
      </c>
      <c r="G502" s="1" t="str">
        <f>INDEX(FCF[MarkFrom],MATCH(FCFdata[[#This Row],[FCFindex]],FCF[FCFindex]))</f>
        <v>2c</v>
      </c>
      <c r="H502" s="1" t="str">
        <f>INDEX(FCF[MarkTo],MATCH(FCFdata[[#This Row],[FCFindex]],FCF[FCFindex]))</f>
        <v>3P</v>
      </c>
      <c r="I502" s="118">
        <f>FCFdata[[#This Row],[SampleLabel]]+3</f>
        <v>84010003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84010005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84</v>
      </c>
      <c r="B503" s="1">
        <f t="shared" si="29"/>
        <v>1</v>
      </c>
      <c r="C503" s="1">
        <f t="shared" si="30"/>
        <v>3</v>
      </c>
      <c r="D503" s="134">
        <f t="shared" si="28"/>
        <v>84010000</v>
      </c>
      <c r="E503" s="1">
        <f>INDEX(FCF[From],MATCH(FCFdata[[#This Row],[FCFindex]],FCF[FCFindex]))</f>
        <v>4</v>
      </c>
      <c r="F503" s="1">
        <f>INDEX(FCF[To],MATCH(FCFdata[[#This Row],[FCFindex]],FCF[FCFindex]))</f>
        <v>5</v>
      </c>
      <c r="G503" s="1" t="str">
        <f>INDEX(FCF[MarkFrom],MATCH(FCFdata[[#This Row],[FCFindex]],FCF[FCFindex]))</f>
        <v>3P</v>
      </c>
      <c r="H503" s="1" t="str">
        <f>INDEX(FCF[MarkTo],MATCH(FCFdata[[#This Row],[FCFindex]],FCF[FCFindex]))</f>
        <v>4S</v>
      </c>
      <c r="I503" s="118">
        <f>FCFdata[[#This Row],[SampleLabel]]+3</f>
        <v>84010003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84010005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84</v>
      </c>
      <c r="B504" s="1">
        <f t="shared" si="29"/>
        <v>1</v>
      </c>
      <c r="C504" s="1">
        <f t="shared" si="30"/>
        <v>4</v>
      </c>
      <c r="D504" s="134">
        <f t="shared" si="28"/>
        <v>84010000</v>
      </c>
      <c r="E504" s="1">
        <f>INDEX(FCF[From],MATCH(FCFdata[[#This Row],[FCFindex]],FCF[FCFindex]))</f>
        <v>5</v>
      </c>
      <c r="F504" s="1">
        <f>INDEX(FCF[To],MATCH(FCFdata[[#This Row],[FCFindex]],FCF[FCFindex]))</f>
        <v>6</v>
      </c>
      <c r="G504" s="1" t="str">
        <f>INDEX(FCF[MarkFrom],MATCH(FCFdata[[#This Row],[FCFindex]],FCF[FCFindex]))</f>
        <v>4S</v>
      </c>
      <c r="H504" s="1" t="str">
        <f>INDEX(FCF[MarkTo],MATCH(FCFdata[[#This Row],[FCFindex]],FCF[FCFindex]))</f>
        <v>5U</v>
      </c>
      <c r="I504" s="118">
        <f>FCFdata[[#This Row],[SampleLabel]]+3</f>
        <v>84010003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84010005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84</v>
      </c>
      <c r="B505" s="1">
        <f t="shared" si="29"/>
        <v>1</v>
      </c>
      <c r="C505" s="1">
        <f t="shared" si="30"/>
        <v>5</v>
      </c>
      <c r="D505" s="134">
        <f t="shared" si="28"/>
        <v>84010000</v>
      </c>
      <c r="E505" s="1">
        <f>INDEX(FCF[From],MATCH(FCFdata[[#This Row],[FCFindex]],FCF[FCFindex]))</f>
        <v>6</v>
      </c>
      <c r="F505" s="1">
        <f>INDEX(FCF[To],MATCH(FCFdata[[#This Row],[FCFindex]],FCF[FCFindex]))</f>
        <v>7</v>
      </c>
      <c r="G505" s="1" t="str">
        <f>INDEX(FCF[MarkFrom],MATCH(FCFdata[[#This Row],[FCFindex]],FCF[FCFindex]))</f>
        <v>5U</v>
      </c>
      <c r="H505" s="1" t="str">
        <f>INDEX(FCF[MarkTo],MATCH(FCFdata[[#This Row],[FCFindex]],FCF[FCFindex]))</f>
        <v>6Rot</v>
      </c>
      <c r="I505" s="118">
        <f>FCFdata[[#This Row],[SampleLabel]]+3</f>
        <v>84010003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84010005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85</v>
      </c>
      <c r="B506" s="1">
        <f t="shared" si="29"/>
        <v>1</v>
      </c>
      <c r="C506" s="1">
        <f t="shared" si="30"/>
        <v>0</v>
      </c>
      <c r="D506" s="134">
        <f t="shared" si="28"/>
        <v>85010000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1OctM</v>
      </c>
      <c r="H506" s="1" t="str">
        <f>INDEX(FCF[MarkTo],MATCH(FCFdata[[#This Row],[FCFindex]],FCF[FCFindex]))</f>
        <v>2D</v>
      </c>
      <c r="I506" s="118">
        <f>FCFdata[[#This Row],[SampleLabel]]+3</f>
        <v>85010003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85010005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85</v>
      </c>
      <c r="B507" s="1">
        <f t="shared" si="29"/>
        <v>1</v>
      </c>
      <c r="C507" s="1">
        <f t="shared" si="30"/>
        <v>1</v>
      </c>
      <c r="D507" s="134">
        <f t="shared" si="28"/>
        <v>85010000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2D</v>
      </c>
      <c r="H507" s="1" t="str">
        <f>INDEX(FCF[MarkTo],MATCH(FCFdata[[#This Row],[FCFindex]],FCF[FCFindex]))</f>
        <v>2c</v>
      </c>
      <c r="I507" s="118">
        <f>FCFdata[[#This Row],[SampleLabel]]+3</f>
        <v>85010003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85010005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85</v>
      </c>
      <c r="B508" s="1">
        <f t="shared" si="29"/>
        <v>1</v>
      </c>
      <c r="C508" s="1">
        <f t="shared" si="30"/>
        <v>2</v>
      </c>
      <c r="D508" s="134">
        <f t="shared" si="28"/>
        <v>85010000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2c</v>
      </c>
      <c r="H508" s="1" t="str">
        <f>INDEX(FCF[MarkTo],MATCH(FCFdata[[#This Row],[FCFindex]],FCF[FCFindex]))</f>
        <v>3P</v>
      </c>
      <c r="I508" s="118">
        <f>FCFdata[[#This Row],[SampleLabel]]+3</f>
        <v>85010003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85010005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85</v>
      </c>
      <c r="B509" s="1">
        <f t="shared" si="29"/>
        <v>1</v>
      </c>
      <c r="C509" s="1">
        <f t="shared" si="30"/>
        <v>3</v>
      </c>
      <c r="D509" s="134">
        <f t="shared" si="28"/>
        <v>85010000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3P</v>
      </c>
      <c r="H509" s="1" t="str">
        <f>INDEX(FCF[MarkTo],MATCH(FCFdata[[#This Row],[FCFindex]],FCF[FCFindex]))</f>
        <v>4S</v>
      </c>
      <c r="I509" s="118">
        <f>FCFdata[[#This Row],[SampleLabel]]+3</f>
        <v>85010003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85010005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85</v>
      </c>
      <c r="B510" s="1">
        <f t="shared" si="29"/>
        <v>1</v>
      </c>
      <c r="C510" s="1">
        <f t="shared" si="30"/>
        <v>4</v>
      </c>
      <c r="D510" s="134">
        <f t="shared" si="28"/>
        <v>85010000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4S</v>
      </c>
      <c r="H510" s="1" t="str">
        <f>INDEX(FCF[MarkTo],MATCH(FCFdata[[#This Row],[FCFindex]],FCF[FCFindex]))</f>
        <v>5U</v>
      </c>
      <c r="I510" s="118">
        <f>FCFdata[[#This Row],[SampleLabel]]+3</f>
        <v>85010003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85010005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85</v>
      </c>
      <c r="B511" s="1">
        <f t="shared" si="29"/>
        <v>1</v>
      </c>
      <c r="C511" s="1">
        <f t="shared" si="30"/>
        <v>5</v>
      </c>
      <c r="D511" s="134">
        <f t="shared" si="28"/>
        <v>85010000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5U</v>
      </c>
      <c r="H511" s="1" t="str">
        <f>INDEX(FCF[MarkTo],MATCH(FCFdata[[#This Row],[FCFindex]],FCF[FCFindex]))</f>
        <v>6Rot</v>
      </c>
      <c r="I511" s="118">
        <f>FCFdata[[#This Row],[SampleLabel]]+3</f>
        <v>85010003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85010005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86</v>
      </c>
      <c r="B512" s="1">
        <f t="shared" si="29"/>
        <v>1</v>
      </c>
      <c r="C512" s="1">
        <f t="shared" si="30"/>
        <v>0</v>
      </c>
      <c r="D512" s="134">
        <f t="shared" si="28"/>
        <v>86010000</v>
      </c>
      <c r="E512" s="1">
        <f>INDEX(FCF[From],MATCH(FCFdata[[#This Row],[FCFindex]],FCF[FCFindex]))</f>
        <v>1</v>
      </c>
      <c r="F512" s="1">
        <f>INDEX(FCF[To],MATCH(FCFdata[[#This Row],[FCFindex]],FCF[FCFindex]))</f>
        <v>2</v>
      </c>
      <c r="G512" s="1" t="str">
        <f>INDEX(FCF[MarkFrom],MATCH(FCFdata[[#This Row],[FCFindex]],FCF[FCFindex]))</f>
        <v>1OctM</v>
      </c>
      <c r="H512" s="1" t="str">
        <f>INDEX(FCF[MarkTo],MATCH(FCFdata[[#This Row],[FCFindex]],FCF[FCFindex]))</f>
        <v>2D</v>
      </c>
      <c r="I512" s="118">
        <f>FCFdata[[#This Row],[SampleLabel]]+3</f>
        <v>86010003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86010005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86</v>
      </c>
      <c r="B513" s="1">
        <f t="shared" si="29"/>
        <v>1</v>
      </c>
      <c r="C513" s="1">
        <f t="shared" si="30"/>
        <v>1</v>
      </c>
      <c r="D513" s="134">
        <f t="shared" si="28"/>
        <v>86010000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86010003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86010005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86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86010000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3P</v>
      </c>
      <c r="I514" s="118">
        <f>FCFdata[[#This Row],[SampleLabel]]+3</f>
        <v>86010003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86010005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86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86010000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3P</v>
      </c>
      <c r="H515" s="1" t="str">
        <f>INDEX(FCF[MarkTo],MATCH(FCFdata[[#This Row],[FCFindex]],FCF[FCFindex]))</f>
        <v>4S</v>
      </c>
      <c r="I515" s="118">
        <f>FCFdata[[#This Row],[SampleLabel]]+3</f>
        <v>86010003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86010005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86</v>
      </c>
      <c r="B516" s="1">
        <f t="shared" si="33"/>
        <v>1</v>
      </c>
      <c r="C516" s="1">
        <f t="shared" si="34"/>
        <v>4</v>
      </c>
      <c r="D516" s="134">
        <f t="shared" si="32"/>
        <v>86010000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4S</v>
      </c>
      <c r="H516" s="1" t="str">
        <f>INDEX(FCF[MarkTo],MATCH(FCFdata[[#This Row],[FCFindex]],FCF[FCFindex]))</f>
        <v>5U</v>
      </c>
      <c r="I516" s="118">
        <f>FCFdata[[#This Row],[SampleLabel]]+3</f>
        <v>86010003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86010005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86</v>
      </c>
      <c r="B517" s="1">
        <f t="shared" si="33"/>
        <v>1</v>
      </c>
      <c r="C517" s="1">
        <f t="shared" si="34"/>
        <v>5</v>
      </c>
      <c r="D517" s="134">
        <f t="shared" si="32"/>
        <v>86010000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5U</v>
      </c>
      <c r="H517" s="1" t="str">
        <f>INDEX(FCF[MarkTo],MATCH(FCFdata[[#This Row],[FCFindex]],FCF[FCFindex]))</f>
        <v>6Rot</v>
      </c>
      <c r="I517" s="118">
        <f>FCFdata[[#This Row],[SampleLabel]]+3</f>
        <v>86010003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86010005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87</v>
      </c>
      <c r="B518" s="1">
        <f t="shared" si="33"/>
        <v>1</v>
      </c>
      <c r="C518" s="1">
        <f t="shared" si="34"/>
        <v>0</v>
      </c>
      <c r="D518" s="134">
        <f t="shared" si="32"/>
        <v>87010000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1OctM</v>
      </c>
      <c r="H518" s="1" t="str">
        <f>INDEX(FCF[MarkTo],MATCH(FCFdata[[#This Row],[FCFindex]],FCF[FCFindex]))</f>
        <v>2D</v>
      </c>
      <c r="I518" s="118">
        <f>FCFdata[[#This Row],[SampleLabel]]+3</f>
        <v>87010003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87010005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87</v>
      </c>
      <c r="B519" s="1">
        <f t="shared" si="33"/>
        <v>1</v>
      </c>
      <c r="C519" s="1">
        <f t="shared" si="34"/>
        <v>1</v>
      </c>
      <c r="D519" s="134">
        <f t="shared" si="32"/>
        <v>87010000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2D</v>
      </c>
      <c r="H519" s="1" t="str">
        <f>INDEX(FCF[MarkTo],MATCH(FCFdata[[#This Row],[FCFindex]],FCF[FCFindex]))</f>
        <v>2c</v>
      </c>
      <c r="I519" s="118">
        <f>FCFdata[[#This Row],[SampleLabel]]+3</f>
        <v>87010003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87010005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87</v>
      </c>
      <c r="B520" s="1">
        <f t="shared" si="33"/>
        <v>1</v>
      </c>
      <c r="C520" s="1">
        <f t="shared" si="34"/>
        <v>2</v>
      </c>
      <c r="D520" s="134">
        <f t="shared" si="32"/>
        <v>87010000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2c</v>
      </c>
      <c r="H520" s="1" t="str">
        <f>INDEX(FCF[MarkTo],MATCH(FCFdata[[#This Row],[FCFindex]],FCF[FCFindex]))</f>
        <v>3P</v>
      </c>
      <c r="I520" s="118">
        <f>FCFdata[[#This Row],[SampleLabel]]+3</f>
        <v>87010003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87010005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87</v>
      </c>
      <c r="B521" s="1">
        <f t="shared" si="33"/>
        <v>1</v>
      </c>
      <c r="C521" s="1">
        <f t="shared" si="34"/>
        <v>3</v>
      </c>
      <c r="D521" s="134">
        <f t="shared" si="32"/>
        <v>87010000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3P</v>
      </c>
      <c r="H521" s="1" t="str">
        <f>INDEX(FCF[MarkTo],MATCH(FCFdata[[#This Row],[FCFindex]],FCF[FCFindex]))</f>
        <v>4S</v>
      </c>
      <c r="I521" s="118">
        <f>FCFdata[[#This Row],[SampleLabel]]+3</f>
        <v>87010003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87010005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87</v>
      </c>
      <c r="B522" s="1">
        <f t="shared" si="33"/>
        <v>1</v>
      </c>
      <c r="C522" s="1">
        <f t="shared" si="34"/>
        <v>4</v>
      </c>
      <c r="D522" s="134">
        <f t="shared" si="32"/>
        <v>87010000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4S</v>
      </c>
      <c r="H522" s="1" t="str">
        <f>INDEX(FCF[MarkTo],MATCH(FCFdata[[#This Row],[FCFindex]],FCF[FCFindex]))</f>
        <v>5U</v>
      </c>
      <c r="I522" s="118">
        <f>FCFdata[[#This Row],[SampleLabel]]+3</f>
        <v>87010003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87010005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87</v>
      </c>
      <c r="B523" s="1">
        <f t="shared" si="33"/>
        <v>1</v>
      </c>
      <c r="C523" s="1">
        <f t="shared" si="34"/>
        <v>5</v>
      </c>
      <c r="D523" s="134">
        <f t="shared" si="32"/>
        <v>87010000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5U</v>
      </c>
      <c r="H523" s="1" t="str">
        <f>INDEX(FCF[MarkTo],MATCH(FCFdata[[#This Row],[FCFindex]],FCF[FCFindex]))</f>
        <v>6Rot</v>
      </c>
      <c r="I523" s="118">
        <f>FCFdata[[#This Row],[SampleLabel]]+3</f>
        <v>87010003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87010005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88</v>
      </c>
      <c r="B524" s="1">
        <f t="shared" si="33"/>
        <v>1</v>
      </c>
      <c r="C524" s="1">
        <f t="shared" si="34"/>
        <v>0</v>
      </c>
      <c r="D524" s="134">
        <f t="shared" si="32"/>
        <v>88010000</v>
      </c>
      <c r="E524" s="1">
        <f>INDEX(FCF[From],MATCH(FCFdata[[#This Row],[FCFindex]],FCF[FCFindex]))</f>
        <v>1</v>
      </c>
      <c r="F524" s="1">
        <f>INDEX(FCF[To],MATCH(FCFdata[[#This Row],[FCFindex]],FCF[FCFindex]))</f>
        <v>2</v>
      </c>
      <c r="G524" s="1" t="str">
        <f>INDEX(FCF[MarkFrom],MATCH(FCFdata[[#This Row],[FCFindex]],FCF[FCFindex]))</f>
        <v>1OctM</v>
      </c>
      <c r="H524" s="1" t="str">
        <f>INDEX(FCF[MarkTo],MATCH(FCFdata[[#This Row],[FCFindex]],FCF[FCFindex]))</f>
        <v>2D</v>
      </c>
      <c r="I524" s="118">
        <f>FCFdata[[#This Row],[SampleLabel]]+3</f>
        <v>88010003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88010005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88</v>
      </c>
      <c r="B525" s="1">
        <f t="shared" si="33"/>
        <v>1</v>
      </c>
      <c r="C525" s="1">
        <f t="shared" si="34"/>
        <v>1</v>
      </c>
      <c r="D525" s="134">
        <f t="shared" si="32"/>
        <v>88010000</v>
      </c>
      <c r="E525" s="1">
        <f>INDEX(FCF[From],MATCH(FCFdata[[#This Row],[FCFindex]],FCF[FCFindex]))</f>
        <v>2</v>
      </c>
      <c r="F525" s="1">
        <f>INDEX(FCF[To],MATCH(FCFdata[[#This Row],[FCFindex]],FCF[FCFindex]))</f>
        <v>3</v>
      </c>
      <c r="G525" s="1" t="str">
        <f>INDEX(FCF[MarkFrom],MATCH(FCFdata[[#This Row],[FCFindex]],FCF[FCFindex]))</f>
        <v>2D</v>
      </c>
      <c r="H525" s="1" t="str">
        <f>INDEX(FCF[MarkTo],MATCH(FCFdata[[#This Row],[FCFindex]],FCF[FCFindex]))</f>
        <v>2c</v>
      </c>
      <c r="I525" s="118">
        <f>FCFdata[[#This Row],[SampleLabel]]+3</f>
        <v>88010003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88010005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88</v>
      </c>
      <c r="B526" s="1">
        <f t="shared" si="33"/>
        <v>1</v>
      </c>
      <c r="C526" s="1">
        <f t="shared" si="34"/>
        <v>2</v>
      </c>
      <c r="D526" s="134">
        <f t="shared" si="32"/>
        <v>88010000</v>
      </c>
      <c r="E526" s="1">
        <f>INDEX(FCF[From],MATCH(FCFdata[[#This Row],[FCFindex]],FCF[FCFindex]))</f>
        <v>3</v>
      </c>
      <c r="F526" s="1">
        <f>INDEX(FCF[To],MATCH(FCFdata[[#This Row],[FCFindex]],FCF[FCFindex]))</f>
        <v>4</v>
      </c>
      <c r="G526" s="1" t="str">
        <f>INDEX(FCF[MarkFrom],MATCH(FCFdata[[#This Row],[FCFindex]],FCF[FCFindex]))</f>
        <v>2c</v>
      </c>
      <c r="H526" s="1" t="str">
        <f>INDEX(FCF[MarkTo],MATCH(FCFdata[[#This Row],[FCFindex]],FCF[FCFindex]))</f>
        <v>3P</v>
      </c>
      <c r="I526" s="118">
        <f>FCFdata[[#This Row],[SampleLabel]]+3</f>
        <v>88010003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88010005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88</v>
      </c>
      <c r="B527" s="1">
        <f t="shared" si="33"/>
        <v>1</v>
      </c>
      <c r="C527" s="1">
        <f t="shared" si="34"/>
        <v>3</v>
      </c>
      <c r="D527" s="134">
        <f t="shared" si="32"/>
        <v>88010000</v>
      </c>
      <c r="E527" s="1">
        <f>INDEX(FCF[From],MATCH(FCFdata[[#This Row],[FCFindex]],FCF[FCFindex]))</f>
        <v>4</v>
      </c>
      <c r="F527" s="1">
        <f>INDEX(FCF[To],MATCH(FCFdata[[#This Row],[FCFindex]],FCF[FCFindex]))</f>
        <v>5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4S</v>
      </c>
      <c r="I527" s="118">
        <f>FCFdata[[#This Row],[SampleLabel]]+3</f>
        <v>88010003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88010005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88</v>
      </c>
      <c r="B528" s="1">
        <f t="shared" si="33"/>
        <v>1</v>
      </c>
      <c r="C528" s="1">
        <f t="shared" si="34"/>
        <v>4</v>
      </c>
      <c r="D528" s="134">
        <f t="shared" si="32"/>
        <v>88010000</v>
      </c>
      <c r="E528" s="1">
        <f>INDEX(FCF[From],MATCH(FCFdata[[#This Row],[FCFindex]],FCF[FCFindex]))</f>
        <v>5</v>
      </c>
      <c r="F528" s="1">
        <f>INDEX(FCF[To],MATCH(FCFdata[[#This Row],[FCFindex]],FCF[FCFindex]))</f>
        <v>6</v>
      </c>
      <c r="G528" s="1" t="str">
        <f>INDEX(FCF[MarkFrom],MATCH(FCFdata[[#This Row],[FCFindex]],FCF[FCFindex]))</f>
        <v>4S</v>
      </c>
      <c r="H528" s="1" t="str">
        <f>INDEX(FCF[MarkTo],MATCH(FCFdata[[#This Row],[FCFindex]],FCF[FCFindex]))</f>
        <v>5U</v>
      </c>
      <c r="I528" s="118">
        <f>FCFdata[[#This Row],[SampleLabel]]+3</f>
        <v>88010003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88010005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88</v>
      </c>
      <c r="B529" s="1">
        <f t="shared" si="33"/>
        <v>1</v>
      </c>
      <c r="C529" s="1">
        <f t="shared" si="34"/>
        <v>5</v>
      </c>
      <c r="D529" s="134">
        <f t="shared" si="32"/>
        <v>88010000</v>
      </c>
      <c r="E529" s="1">
        <f>INDEX(FCF[From],MATCH(FCFdata[[#This Row],[FCFindex]],FCF[FCFindex]))</f>
        <v>6</v>
      </c>
      <c r="F529" s="1">
        <f>INDEX(FCF[To],MATCH(FCFdata[[#This Row],[FCFindex]],FCF[FCFindex]))</f>
        <v>7</v>
      </c>
      <c r="G529" s="1" t="str">
        <f>INDEX(FCF[MarkFrom],MATCH(FCFdata[[#This Row],[FCFindex]],FCF[FCFindex]))</f>
        <v>5U</v>
      </c>
      <c r="H529" s="1" t="str">
        <f>INDEX(FCF[MarkTo],MATCH(FCFdata[[#This Row],[FCFindex]],FCF[FCFindex]))</f>
        <v>6Rot</v>
      </c>
      <c r="I529" s="118">
        <f>FCFdata[[#This Row],[SampleLabel]]+3</f>
        <v>88010003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88010005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89</v>
      </c>
      <c r="B530" s="1">
        <f t="shared" si="33"/>
        <v>1</v>
      </c>
      <c r="C530" s="1">
        <f t="shared" si="34"/>
        <v>0</v>
      </c>
      <c r="D530" s="134">
        <f t="shared" si="32"/>
        <v>89010000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1OctM</v>
      </c>
      <c r="H530" s="1" t="str">
        <f>INDEX(FCF[MarkTo],MATCH(FCFdata[[#This Row],[FCFindex]],FCF[FCFindex]))</f>
        <v>2D</v>
      </c>
      <c r="I530" s="118">
        <f>FCFdata[[#This Row],[SampleLabel]]+3</f>
        <v>89010003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89010005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89</v>
      </c>
      <c r="B531" s="1">
        <f t="shared" si="33"/>
        <v>1</v>
      </c>
      <c r="C531" s="1">
        <f t="shared" si="34"/>
        <v>1</v>
      </c>
      <c r="D531" s="134">
        <f t="shared" si="32"/>
        <v>89010000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2D</v>
      </c>
      <c r="H531" s="1" t="str">
        <f>INDEX(FCF[MarkTo],MATCH(FCFdata[[#This Row],[FCFindex]],FCF[FCFindex]))</f>
        <v>2c</v>
      </c>
      <c r="I531" s="118">
        <f>FCFdata[[#This Row],[SampleLabel]]+3</f>
        <v>89010003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89010005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89</v>
      </c>
      <c r="B532" s="1">
        <f t="shared" si="33"/>
        <v>1</v>
      </c>
      <c r="C532" s="1">
        <f t="shared" si="34"/>
        <v>2</v>
      </c>
      <c r="D532" s="134">
        <f t="shared" si="32"/>
        <v>89010000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2c</v>
      </c>
      <c r="H532" s="1" t="str">
        <f>INDEX(FCF[MarkTo],MATCH(FCFdata[[#This Row],[FCFindex]],FCF[FCFindex]))</f>
        <v>3P</v>
      </c>
      <c r="I532" s="118">
        <f>FCFdata[[#This Row],[SampleLabel]]+3</f>
        <v>89010003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89010005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89</v>
      </c>
      <c r="B533" s="1">
        <f t="shared" si="33"/>
        <v>1</v>
      </c>
      <c r="C533" s="1">
        <f t="shared" si="34"/>
        <v>3</v>
      </c>
      <c r="D533" s="134">
        <f t="shared" si="32"/>
        <v>89010000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3P</v>
      </c>
      <c r="H533" s="1" t="str">
        <f>INDEX(FCF[MarkTo],MATCH(FCFdata[[#This Row],[FCFindex]],FCF[FCFindex]))</f>
        <v>4S</v>
      </c>
      <c r="I533" s="118">
        <f>FCFdata[[#This Row],[SampleLabel]]+3</f>
        <v>89010003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89010005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89</v>
      </c>
      <c r="B534" s="1">
        <f t="shared" si="33"/>
        <v>1</v>
      </c>
      <c r="C534" s="1">
        <f t="shared" si="34"/>
        <v>4</v>
      </c>
      <c r="D534" s="134">
        <f t="shared" si="32"/>
        <v>89010000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4S</v>
      </c>
      <c r="H534" s="1" t="str">
        <f>INDEX(FCF[MarkTo],MATCH(FCFdata[[#This Row],[FCFindex]],FCF[FCFindex]))</f>
        <v>5U</v>
      </c>
      <c r="I534" s="118">
        <f>FCFdata[[#This Row],[SampleLabel]]+3</f>
        <v>89010003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89010005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89</v>
      </c>
      <c r="B535" s="1">
        <f t="shared" si="33"/>
        <v>1</v>
      </c>
      <c r="C535" s="1">
        <f t="shared" si="34"/>
        <v>5</v>
      </c>
      <c r="D535" s="134">
        <f t="shared" si="32"/>
        <v>89010000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5U</v>
      </c>
      <c r="H535" s="1" t="str">
        <f>INDEX(FCF[MarkTo],MATCH(FCFdata[[#This Row],[FCFindex]],FCF[FCFindex]))</f>
        <v>6Rot</v>
      </c>
      <c r="I535" s="118">
        <f>FCFdata[[#This Row],[SampleLabel]]+3</f>
        <v>89010003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89010005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90</v>
      </c>
      <c r="B536" s="1">
        <f t="shared" si="33"/>
        <v>1</v>
      </c>
      <c r="C536" s="1">
        <f t="shared" si="34"/>
        <v>0</v>
      </c>
      <c r="D536" s="134">
        <f t="shared" si="32"/>
        <v>90010000</v>
      </c>
      <c r="E536" s="1">
        <f>INDEX(FCF[From],MATCH(FCFdata[[#This Row],[FCFindex]],FCF[FCFindex]))</f>
        <v>1</v>
      </c>
      <c r="F536" s="1">
        <f>INDEX(FCF[To],MATCH(FCFdata[[#This Row],[FCFindex]],FCF[FCFindex]))</f>
        <v>2</v>
      </c>
      <c r="G536" s="1" t="str">
        <f>INDEX(FCF[MarkFrom],MATCH(FCFdata[[#This Row],[FCFindex]],FCF[FCFindex]))</f>
        <v>1OctM</v>
      </c>
      <c r="H536" s="1" t="str">
        <f>INDEX(FCF[MarkTo],MATCH(FCFdata[[#This Row],[FCFindex]],FCF[FCFindex]))</f>
        <v>2D</v>
      </c>
      <c r="I536" s="118">
        <f>FCFdata[[#This Row],[SampleLabel]]+3</f>
        <v>90010003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90010005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90</v>
      </c>
      <c r="B537" s="1">
        <f t="shared" si="33"/>
        <v>1</v>
      </c>
      <c r="C537" s="1">
        <f t="shared" si="34"/>
        <v>1</v>
      </c>
      <c r="D537" s="134">
        <f t="shared" si="32"/>
        <v>90010000</v>
      </c>
      <c r="E537" s="1">
        <f>INDEX(FCF[From],MATCH(FCFdata[[#This Row],[FCFindex]],FCF[FCFindex]))</f>
        <v>2</v>
      </c>
      <c r="F537" s="1">
        <f>INDEX(FCF[To],MATCH(FCFdata[[#This Row],[FCFindex]],FCF[FCFindex]))</f>
        <v>3</v>
      </c>
      <c r="G537" s="1" t="str">
        <f>INDEX(FCF[MarkFrom],MATCH(FCFdata[[#This Row],[FCFindex]],FCF[FCFindex]))</f>
        <v>2D</v>
      </c>
      <c r="H537" s="1" t="str">
        <f>INDEX(FCF[MarkTo],MATCH(FCFdata[[#This Row],[FCFindex]],FCF[FCFindex]))</f>
        <v>2c</v>
      </c>
      <c r="I537" s="118">
        <f>FCFdata[[#This Row],[SampleLabel]]+3</f>
        <v>90010003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90010005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90</v>
      </c>
      <c r="B538" s="1">
        <f t="shared" si="33"/>
        <v>1</v>
      </c>
      <c r="C538" s="1">
        <f t="shared" si="34"/>
        <v>2</v>
      </c>
      <c r="D538" s="134">
        <f t="shared" si="32"/>
        <v>90010000</v>
      </c>
      <c r="E538" s="1">
        <f>INDEX(FCF[From],MATCH(FCFdata[[#This Row],[FCFindex]],FCF[FCFindex]))</f>
        <v>3</v>
      </c>
      <c r="F538" s="1">
        <f>INDEX(FCF[To],MATCH(FCFdata[[#This Row],[FCFindex]],FCF[FCFindex]))</f>
        <v>4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3P</v>
      </c>
      <c r="I538" s="118">
        <f>FCFdata[[#This Row],[SampleLabel]]+3</f>
        <v>90010003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90010005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90</v>
      </c>
      <c r="B539" s="1">
        <f t="shared" si="33"/>
        <v>1</v>
      </c>
      <c r="C539" s="1">
        <f t="shared" si="34"/>
        <v>3</v>
      </c>
      <c r="D539" s="134">
        <f t="shared" si="32"/>
        <v>90010000</v>
      </c>
      <c r="E539" s="1">
        <f>INDEX(FCF[From],MATCH(FCFdata[[#This Row],[FCFindex]],FCF[FCFindex]))</f>
        <v>4</v>
      </c>
      <c r="F539" s="1">
        <f>INDEX(FCF[To],MATCH(FCFdata[[#This Row],[FCFindex]],FCF[FCFindex]))</f>
        <v>5</v>
      </c>
      <c r="G539" s="1" t="str">
        <f>INDEX(FCF[MarkFrom],MATCH(FCFdata[[#This Row],[FCFindex]],FCF[FCFindex]))</f>
        <v>3P</v>
      </c>
      <c r="H539" s="1" t="str">
        <f>INDEX(FCF[MarkTo],MATCH(FCFdata[[#This Row],[FCFindex]],FCF[FCFindex]))</f>
        <v>4S</v>
      </c>
      <c r="I539" s="118">
        <f>FCFdata[[#This Row],[SampleLabel]]+3</f>
        <v>90010003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90010005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90</v>
      </c>
      <c r="B540" s="1">
        <f t="shared" si="33"/>
        <v>1</v>
      </c>
      <c r="C540" s="1">
        <f t="shared" si="34"/>
        <v>4</v>
      </c>
      <c r="D540" s="134">
        <f t="shared" si="32"/>
        <v>90010000</v>
      </c>
      <c r="E540" s="1">
        <f>INDEX(FCF[From],MATCH(FCFdata[[#This Row],[FCFindex]],FCF[FCFindex]))</f>
        <v>5</v>
      </c>
      <c r="F540" s="1">
        <f>INDEX(FCF[To],MATCH(FCFdata[[#This Row],[FCFindex]],FCF[FCFindex]))</f>
        <v>6</v>
      </c>
      <c r="G540" s="1" t="str">
        <f>INDEX(FCF[MarkFrom],MATCH(FCFdata[[#This Row],[FCFindex]],FCF[FCFindex]))</f>
        <v>4S</v>
      </c>
      <c r="H540" s="1" t="str">
        <f>INDEX(FCF[MarkTo],MATCH(FCFdata[[#This Row],[FCFindex]],FCF[FCFindex]))</f>
        <v>5U</v>
      </c>
      <c r="I540" s="118">
        <f>FCFdata[[#This Row],[SampleLabel]]+3</f>
        <v>90010003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90010005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90</v>
      </c>
      <c r="B541" s="1">
        <f t="shared" si="33"/>
        <v>1</v>
      </c>
      <c r="C541" s="1">
        <f t="shared" si="34"/>
        <v>5</v>
      </c>
      <c r="D541" s="134">
        <f t="shared" si="32"/>
        <v>90010000</v>
      </c>
      <c r="E541" s="1">
        <f>INDEX(FCF[From],MATCH(FCFdata[[#This Row],[FCFindex]],FCF[FCFindex]))</f>
        <v>6</v>
      </c>
      <c r="F541" s="1">
        <f>INDEX(FCF[To],MATCH(FCFdata[[#This Row],[FCFindex]],FCF[FCFindex]))</f>
        <v>7</v>
      </c>
      <c r="G541" s="1" t="str">
        <f>INDEX(FCF[MarkFrom],MATCH(FCFdata[[#This Row],[FCFindex]],FCF[FCFindex]))</f>
        <v>5U</v>
      </c>
      <c r="H541" s="1" t="str">
        <f>INDEX(FCF[MarkTo],MATCH(FCFdata[[#This Row],[FCFindex]],FCF[FCFindex]))</f>
        <v>6Rot</v>
      </c>
      <c r="I541" s="118">
        <f>FCFdata[[#This Row],[SampleLabel]]+3</f>
        <v>90010003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90010005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91</v>
      </c>
      <c r="B542" s="1">
        <f t="shared" si="33"/>
        <v>1</v>
      </c>
      <c r="C542" s="1">
        <f t="shared" si="34"/>
        <v>0</v>
      </c>
      <c r="D542" s="134">
        <f t="shared" si="32"/>
        <v>91010000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1OctM</v>
      </c>
      <c r="H542" s="1" t="str">
        <f>INDEX(FCF[MarkTo],MATCH(FCFdata[[#This Row],[FCFindex]],FCF[FCFindex]))</f>
        <v>2D</v>
      </c>
      <c r="I542" s="118">
        <f>FCFdata[[#This Row],[SampleLabel]]+3</f>
        <v>91010003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91010005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91</v>
      </c>
      <c r="B543" s="1">
        <f t="shared" si="33"/>
        <v>1</v>
      </c>
      <c r="C543" s="1">
        <f t="shared" si="34"/>
        <v>1</v>
      </c>
      <c r="D543" s="134">
        <f t="shared" si="32"/>
        <v>91010000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91010003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91010005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91</v>
      </c>
      <c r="B544" s="1">
        <f t="shared" si="33"/>
        <v>1</v>
      </c>
      <c r="C544" s="1">
        <f t="shared" si="34"/>
        <v>2</v>
      </c>
      <c r="D544" s="134">
        <f t="shared" si="32"/>
        <v>91010000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3P</v>
      </c>
      <c r="I544" s="118">
        <f>FCFdata[[#This Row],[SampleLabel]]+3</f>
        <v>91010003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91010005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91</v>
      </c>
      <c r="B545" s="1">
        <f t="shared" si="33"/>
        <v>1</v>
      </c>
      <c r="C545" s="1">
        <f t="shared" si="34"/>
        <v>3</v>
      </c>
      <c r="D545" s="134">
        <f t="shared" si="32"/>
        <v>91010000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3P</v>
      </c>
      <c r="H545" s="1" t="str">
        <f>INDEX(FCF[MarkTo],MATCH(FCFdata[[#This Row],[FCFindex]],FCF[FCFindex]))</f>
        <v>4S</v>
      </c>
      <c r="I545" s="118">
        <f>FCFdata[[#This Row],[SampleLabel]]+3</f>
        <v>91010003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91010005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91</v>
      </c>
      <c r="B546" s="1">
        <f t="shared" si="33"/>
        <v>1</v>
      </c>
      <c r="C546" s="1">
        <f t="shared" si="34"/>
        <v>4</v>
      </c>
      <c r="D546" s="134">
        <f t="shared" si="32"/>
        <v>91010000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4S</v>
      </c>
      <c r="H546" s="1" t="str">
        <f>INDEX(FCF[MarkTo],MATCH(FCFdata[[#This Row],[FCFindex]],FCF[FCFindex]))</f>
        <v>5U</v>
      </c>
      <c r="I546" s="118">
        <f>FCFdata[[#This Row],[SampleLabel]]+3</f>
        <v>91010003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91010005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91</v>
      </c>
      <c r="B547" s="1">
        <f t="shared" si="33"/>
        <v>1</v>
      </c>
      <c r="C547" s="1">
        <f t="shared" si="34"/>
        <v>5</v>
      </c>
      <c r="D547" s="134">
        <f t="shared" si="32"/>
        <v>91010000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5U</v>
      </c>
      <c r="H547" s="1" t="str">
        <f>INDEX(FCF[MarkTo],MATCH(FCFdata[[#This Row],[FCFindex]],FCF[FCFindex]))</f>
        <v>6Rot</v>
      </c>
      <c r="I547" s="118">
        <f>FCFdata[[#This Row],[SampleLabel]]+3</f>
        <v>91010003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91010005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92</v>
      </c>
      <c r="B548" s="1">
        <f t="shared" si="33"/>
        <v>1</v>
      </c>
      <c r="C548" s="1">
        <f t="shared" si="34"/>
        <v>0</v>
      </c>
      <c r="D548" s="134">
        <f t="shared" si="32"/>
        <v>92010000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1OctM</v>
      </c>
      <c r="H548" s="1" t="str">
        <f>INDEX(FCF[MarkTo],MATCH(FCFdata[[#This Row],[FCFindex]],FCF[FCFindex]))</f>
        <v>2D</v>
      </c>
      <c r="I548" s="118">
        <f>FCFdata[[#This Row],[SampleLabel]]+3</f>
        <v>92010003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92010005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92</v>
      </c>
      <c r="B549" s="1">
        <f t="shared" si="33"/>
        <v>1</v>
      </c>
      <c r="C549" s="1">
        <f t="shared" si="34"/>
        <v>1</v>
      </c>
      <c r="D549" s="134">
        <f t="shared" si="32"/>
        <v>92010000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2D</v>
      </c>
      <c r="H549" s="1" t="str">
        <f>INDEX(FCF[MarkTo],MATCH(FCFdata[[#This Row],[FCFindex]],FCF[FCFindex]))</f>
        <v>2c</v>
      </c>
      <c r="I549" s="118">
        <f>FCFdata[[#This Row],[SampleLabel]]+3</f>
        <v>92010003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92010005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92</v>
      </c>
      <c r="B550" s="1">
        <f t="shared" si="33"/>
        <v>1</v>
      </c>
      <c r="C550" s="1">
        <f t="shared" si="34"/>
        <v>2</v>
      </c>
      <c r="D550" s="134">
        <f t="shared" si="32"/>
        <v>92010000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2c</v>
      </c>
      <c r="H550" s="1" t="str">
        <f>INDEX(FCF[MarkTo],MATCH(FCFdata[[#This Row],[FCFindex]],FCF[FCFindex]))</f>
        <v>3P</v>
      </c>
      <c r="I550" s="118">
        <f>FCFdata[[#This Row],[SampleLabel]]+3</f>
        <v>92010003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92010005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92</v>
      </c>
      <c r="B551" s="1">
        <f t="shared" si="33"/>
        <v>1</v>
      </c>
      <c r="C551" s="1">
        <f t="shared" si="34"/>
        <v>3</v>
      </c>
      <c r="D551" s="134">
        <f t="shared" si="32"/>
        <v>92010000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3P</v>
      </c>
      <c r="H551" s="1" t="str">
        <f>INDEX(FCF[MarkTo],MATCH(FCFdata[[#This Row],[FCFindex]],FCF[FCFindex]))</f>
        <v>4S</v>
      </c>
      <c r="I551" s="118">
        <f>FCFdata[[#This Row],[SampleLabel]]+3</f>
        <v>92010003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92010005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92</v>
      </c>
      <c r="B552" s="1">
        <f t="shared" si="33"/>
        <v>1</v>
      </c>
      <c r="C552" s="1">
        <f t="shared" si="34"/>
        <v>4</v>
      </c>
      <c r="D552" s="134">
        <f t="shared" si="32"/>
        <v>92010000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4S</v>
      </c>
      <c r="H552" s="1" t="str">
        <f>INDEX(FCF[MarkTo],MATCH(FCFdata[[#This Row],[FCFindex]],FCF[FCFindex]))</f>
        <v>5U</v>
      </c>
      <c r="I552" s="118">
        <f>FCFdata[[#This Row],[SampleLabel]]+3</f>
        <v>92010003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92010005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92</v>
      </c>
      <c r="B553" s="1">
        <f t="shared" si="33"/>
        <v>1</v>
      </c>
      <c r="C553" s="1">
        <f t="shared" si="34"/>
        <v>5</v>
      </c>
      <c r="D553" s="134">
        <f t="shared" si="32"/>
        <v>92010000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5U</v>
      </c>
      <c r="H553" s="1" t="str">
        <f>INDEX(FCF[MarkTo],MATCH(FCFdata[[#This Row],[FCFindex]],FCF[FCFindex]))</f>
        <v>6Rot</v>
      </c>
      <c r="I553" s="118">
        <f>FCFdata[[#This Row],[SampleLabel]]+3</f>
        <v>92010003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92010005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93</v>
      </c>
      <c r="B554" s="1">
        <f t="shared" si="33"/>
        <v>1</v>
      </c>
      <c r="C554" s="1">
        <f t="shared" si="34"/>
        <v>0</v>
      </c>
      <c r="D554" s="134">
        <f t="shared" si="32"/>
        <v>93010000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1OctM</v>
      </c>
      <c r="H554" s="1" t="str">
        <f>INDEX(FCF[MarkTo],MATCH(FCFdata[[#This Row],[FCFindex]],FCF[FCFindex]))</f>
        <v>2D</v>
      </c>
      <c r="I554" s="118">
        <f>FCFdata[[#This Row],[SampleLabel]]+3</f>
        <v>93010003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93010005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93</v>
      </c>
      <c r="B555" s="1">
        <f t="shared" si="33"/>
        <v>1</v>
      </c>
      <c r="C555" s="1">
        <f t="shared" si="34"/>
        <v>1</v>
      </c>
      <c r="D555" s="134">
        <f t="shared" si="32"/>
        <v>93010000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2D</v>
      </c>
      <c r="H555" s="1" t="str">
        <f>INDEX(FCF[MarkTo],MATCH(FCFdata[[#This Row],[FCFindex]],FCF[FCFindex]))</f>
        <v>2c</v>
      </c>
      <c r="I555" s="118">
        <f>FCFdata[[#This Row],[SampleLabel]]+3</f>
        <v>93010003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93010005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93</v>
      </c>
      <c r="B556" s="1">
        <f t="shared" si="33"/>
        <v>1</v>
      </c>
      <c r="C556" s="1">
        <f t="shared" si="34"/>
        <v>2</v>
      </c>
      <c r="D556" s="134">
        <f t="shared" si="32"/>
        <v>93010000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2c</v>
      </c>
      <c r="H556" s="1" t="str">
        <f>INDEX(FCF[MarkTo],MATCH(FCFdata[[#This Row],[FCFindex]],FCF[FCFindex]))</f>
        <v>3P</v>
      </c>
      <c r="I556" s="118">
        <f>FCFdata[[#This Row],[SampleLabel]]+3</f>
        <v>93010003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93010005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93</v>
      </c>
      <c r="B557" s="1">
        <f t="shared" si="33"/>
        <v>1</v>
      </c>
      <c r="C557" s="1">
        <f t="shared" si="34"/>
        <v>3</v>
      </c>
      <c r="D557" s="134">
        <f t="shared" si="32"/>
        <v>93010000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3P</v>
      </c>
      <c r="H557" s="1" t="str">
        <f>INDEX(FCF[MarkTo],MATCH(FCFdata[[#This Row],[FCFindex]],FCF[FCFindex]))</f>
        <v>4S</v>
      </c>
      <c r="I557" s="118">
        <f>FCFdata[[#This Row],[SampleLabel]]+3</f>
        <v>93010003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93010005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93</v>
      </c>
      <c r="B558" s="1">
        <f t="shared" si="33"/>
        <v>1</v>
      </c>
      <c r="C558" s="1">
        <f t="shared" si="34"/>
        <v>4</v>
      </c>
      <c r="D558" s="134">
        <f t="shared" si="32"/>
        <v>93010000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4S</v>
      </c>
      <c r="H558" s="1" t="str">
        <f>INDEX(FCF[MarkTo],MATCH(FCFdata[[#This Row],[FCFindex]],FCF[FCFindex]))</f>
        <v>5U</v>
      </c>
      <c r="I558" s="118">
        <f>FCFdata[[#This Row],[SampleLabel]]+3</f>
        <v>93010003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93010005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93</v>
      </c>
      <c r="B559" s="1">
        <f t="shared" si="33"/>
        <v>1</v>
      </c>
      <c r="C559" s="1">
        <f t="shared" si="34"/>
        <v>5</v>
      </c>
      <c r="D559" s="134">
        <f t="shared" si="32"/>
        <v>93010000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5U</v>
      </c>
      <c r="H559" s="1" t="str">
        <f>INDEX(FCF[MarkTo],MATCH(FCFdata[[#This Row],[FCFindex]],FCF[FCFindex]))</f>
        <v>6Rot</v>
      </c>
      <c r="I559" s="118">
        <f>FCFdata[[#This Row],[SampleLabel]]+3</f>
        <v>93010003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93010005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94</v>
      </c>
      <c r="B560" s="1">
        <f t="shared" si="33"/>
        <v>1</v>
      </c>
      <c r="C560" s="1">
        <f t="shared" si="34"/>
        <v>0</v>
      </c>
      <c r="D560" s="134">
        <f t="shared" si="32"/>
        <v>94010000</v>
      </c>
      <c r="E560" s="1">
        <f>INDEX(FCF[From],MATCH(FCFdata[[#This Row],[FCFindex]],FCF[FCFindex]))</f>
        <v>1</v>
      </c>
      <c r="F560" s="1">
        <f>INDEX(FCF[To],MATCH(FCFdata[[#This Row],[FCFindex]],FCF[FCFindex]))</f>
        <v>2</v>
      </c>
      <c r="G560" s="1" t="str">
        <f>INDEX(FCF[MarkFrom],MATCH(FCFdata[[#This Row],[FCFindex]],FCF[FCFindex]))</f>
        <v>1OctM</v>
      </c>
      <c r="H560" s="1" t="str">
        <f>INDEX(FCF[MarkTo],MATCH(FCFdata[[#This Row],[FCFindex]],FCF[FCFindex]))</f>
        <v>2D</v>
      </c>
      <c r="I560" s="118">
        <f>FCFdata[[#This Row],[SampleLabel]]+3</f>
        <v>94010003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94010005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94</v>
      </c>
      <c r="B561" s="1">
        <f t="shared" si="33"/>
        <v>1</v>
      </c>
      <c r="C561" s="1">
        <f t="shared" si="34"/>
        <v>1</v>
      </c>
      <c r="D561" s="134">
        <f t="shared" si="32"/>
        <v>94010000</v>
      </c>
      <c r="E561" s="1">
        <f>INDEX(FCF[From],MATCH(FCFdata[[#This Row],[FCFindex]],FCF[FCFindex]))</f>
        <v>2</v>
      </c>
      <c r="F561" s="1">
        <f>INDEX(FCF[To],MATCH(FCFdata[[#This Row],[FCFindex]],FCF[FCFindex]))</f>
        <v>3</v>
      </c>
      <c r="G561" s="1" t="str">
        <f>INDEX(FCF[MarkFrom],MATCH(FCFdata[[#This Row],[FCFindex]],FCF[FCFindex]))</f>
        <v>2D</v>
      </c>
      <c r="H561" s="1" t="str">
        <f>INDEX(FCF[MarkTo],MATCH(FCFdata[[#This Row],[FCFindex]],FCF[FCFindex]))</f>
        <v>2c</v>
      </c>
      <c r="I561" s="118">
        <f>FCFdata[[#This Row],[SampleLabel]]+3</f>
        <v>94010003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94010005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94</v>
      </c>
      <c r="B562" s="1">
        <f t="shared" si="33"/>
        <v>1</v>
      </c>
      <c r="C562" s="1">
        <f t="shared" si="34"/>
        <v>2</v>
      </c>
      <c r="D562" s="134">
        <f t="shared" si="32"/>
        <v>94010000</v>
      </c>
      <c r="E562" s="1">
        <f>INDEX(FCF[From],MATCH(FCFdata[[#This Row],[FCFindex]],FCF[FCFindex]))</f>
        <v>3</v>
      </c>
      <c r="F562" s="1">
        <f>INDEX(FCF[To],MATCH(FCFdata[[#This Row],[FCFindex]],FCF[FCFindex]))</f>
        <v>4</v>
      </c>
      <c r="G562" s="1" t="str">
        <f>INDEX(FCF[MarkFrom],MATCH(FCFdata[[#This Row],[FCFindex]],FCF[FCFindex]))</f>
        <v>2c</v>
      </c>
      <c r="H562" s="1" t="str">
        <f>INDEX(FCF[MarkTo],MATCH(FCFdata[[#This Row],[FCFindex]],FCF[FCFindex]))</f>
        <v>3P</v>
      </c>
      <c r="I562" s="118">
        <f>FCFdata[[#This Row],[SampleLabel]]+3</f>
        <v>94010003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94010005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94</v>
      </c>
      <c r="B563" s="1">
        <f t="shared" si="33"/>
        <v>1</v>
      </c>
      <c r="C563" s="1">
        <f t="shared" si="34"/>
        <v>3</v>
      </c>
      <c r="D563" s="134">
        <f t="shared" si="32"/>
        <v>94010000</v>
      </c>
      <c r="E563" s="1">
        <f>INDEX(FCF[From],MATCH(FCFdata[[#This Row],[FCFindex]],FCF[FCFindex]))</f>
        <v>4</v>
      </c>
      <c r="F563" s="1">
        <f>INDEX(FCF[To],MATCH(FCFdata[[#This Row],[FCFindex]],FCF[FCFindex]))</f>
        <v>5</v>
      </c>
      <c r="G563" s="1" t="str">
        <f>INDEX(FCF[MarkFrom],MATCH(FCFdata[[#This Row],[FCFindex]],FCF[FCFindex]))</f>
        <v>3P</v>
      </c>
      <c r="H563" s="1" t="str">
        <f>INDEX(FCF[MarkTo],MATCH(FCFdata[[#This Row],[FCFindex]],FCF[FCFindex]))</f>
        <v>4S</v>
      </c>
      <c r="I563" s="118">
        <f>FCFdata[[#This Row],[SampleLabel]]+3</f>
        <v>94010003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94010005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94</v>
      </c>
      <c r="B564" s="1">
        <f t="shared" si="33"/>
        <v>1</v>
      </c>
      <c r="C564" s="1">
        <f t="shared" si="34"/>
        <v>4</v>
      </c>
      <c r="D564" s="134">
        <f t="shared" si="32"/>
        <v>94010000</v>
      </c>
      <c r="E564" s="1">
        <f>INDEX(FCF[From],MATCH(FCFdata[[#This Row],[FCFindex]],FCF[FCFindex]))</f>
        <v>5</v>
      </c>
      <c r="F564" s="1">
        <f>INDEX(FCF[To],MATCH(FCFdata[[#This Row],[FCFindex]],FCF[FCFindex]))</f>
        <v>6</v>
      </c>
      <c r="G564" s="1" t="str">
        <f>INDEX(FCF[MarkFrom],MATCH(FCFdata[[#This Row],[FCFindex]],FCF[FCFindex]))</f>
        <v>4S</v>
      </c>
      <c r="H564" s="1" t="str">
        <f>INDEX(FCF[MarkTo],MATCH(FCFdata[[#This Row],[FCFindex]],FCF[FCFindex]))</f>
        <v>5U</v>
      </c>
      <c r="I564" s="118">
        <f>FCFdata[[#This Row],[SampleLabel]]+3</f>
        <v>94010003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94010005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94</v>
      </c>
      <c r="B565" s="1">
        <f t="shared" si="33"/>
        <v>1</v>
      </c>
      <c r="C565" s="1">
        <f t="shared" si="34"/>
        <v>5</v>
      </c>
      <c r="D565" s="134">
        <f t="shared" si="32"/>
        <v>94010000</v>
      </c>
      <c r="E565" s="1">
        <f>INDEX(FCF[From],MATCH(FCFdata[[#This Row],[FCFindex]],FCF[FCFindex]))</f>
        <v>6</v>
      </c>
      <c r="F565" s="1">
        <f>INDEX(FCF[To],MATCH(FCFdata[[#This Row],[FCFindex]],FCF[FCFindex]))</f>
        <v>7</v>
      </c>
      <c r="G565" s="1" t="str">
        <f>INDEX(FCF[MarkFrom],MATCH(FCFdata[[#This Row],[FCFindex]],FCF[FCFindex]))</f>
        <v>5U</v>
      </c>
      <c r="H565" s="1" t="str">
        <f>INDEX(FCF[MarkTo],MATCH(FCFdata[[#This Row],[FCFindex]],FCF[FCFindex]))</f>
        <v>6Rot</v>
      </c>
      <c r="I565" s="118">
        <f>FCFdata[[#This Row],[SampleLabel]]+3</f>
        <v>94010003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94010005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95</v>
      </c>
      <c r="B566" s="1">
        <f t="shared" si="33"/>
        <v>1</v>
      </c>
      <c r="C566" s="1">
        <f t="shared" si="34"/>
        <v>0</v>
      </c>
      <c r="D566" s="134">
        <f t="shared" si="32"/>
        <v>95010000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1OctM</v>
      </c>
      <c r="H566" s="1" t="str">
        <f>INDEX(FCF[MarkTo],MATCH(FCFdata[[#This Row],[FCFindex]],FCF[FCFindex]))</f>
        <v>2D</v>
      </c>
      <c r="I566" s="118">
        <f>FCFdata[[#This Row],[SampleLabel]]+3</f>
        <v>95010003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95010005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95</v>
      </c>
      <c r="B567" s="1">
        <f t="shared" si="33"/>
        <v>1</v>
      </c>
      <c r="C567" s="1">
        <f t="shared" si="34"/>
        <v>1</v>
      </c>
      <c r="D567" s="134">
        <f t="shared" si="32"/>
        <v>95010000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2D</v>
      </c>
      <c r="H567" s="1" t="str">
        <f>INDEX(FCF[MarkTo],MATCH(FCFdata[[#This Row],[FCFindex]],FCF[FCFindex]))</f>
        <v>2c</v>
      </c>
      <c r="I567" s="118">
        <f>FCFdata[[#This Row],[SampleLabel]]+3</f>
        <v>95010003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95010005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95</v>
      </c>
      <c r="B568" s="1">
        <f t="shared" si="33"/>
        <v>1</v>
      </c>
      <c r="C568" s="1">
        <f t="shared" si="34"/>
        <v>2</v>
      </c>
      <c r="D568" s="134">
        <f t="shared" si="32"/>
        <v>95010000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2c</v>
      </c>
      <c r="H568" s="1" t="str">
        <f>INDEX(FCF[MarkTo],MATCH(FCFdata[[#This Row],[FCFindex]],FCF[FCFindex]))</f>
        <v>3P</v>
      </c>
      <c r="I568" s="118">
        <f>FCFdata[[#This Row],[SampleLabel]]+3</f>
        <v>95010003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95010005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95</v>
      </c>
      <c r="B569" s="1">
        <f t="shared" si="33"/>
        <v>1</v>
      </c>
      <c r="C569" s="1">
        <f t="shared" si="34"/>
        <v>3</v>
      </c>
      <c r="D569" s="134">
        <f t="shared" si="32"/>
        <v>95010000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3P</v>
      </c>
      <c r="H569" s="1" t="str">
        <f>INDEX(FCF[MarkTo],MATCH(FCFdata[[#This Row],[FCFindex]],FCF[FCFindex]))</f>
        <v>4S</v>
      </c>
      <c r="I569" s="118">
        <f>FCFdata[[#This Row],[SampleLabel]]+3</f>
        <v>95010003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95010005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95</v>
      </c>
      <c r="B570" s="1">
        <f t="shared" si="33"/>
        <v>1</v>
      </c>
      <c r="C570" s="1">
        <f t="shared" si="34"/>
        <v>4</v>
      </c>
      <c r="D570" s="134">
        <f t="shared" si="32"/>
        <v>95010000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4S</v>
      </c>
      <c r="H570" s="1" t="str">
        <f>INDEX(FCF[MarkTo],MATCH(FCFdata[[#This Row],[FCFindex]],FCF[FCFindex]))</f>
        <v>5U</v>
      </c>
      <c r="I570" s="118">
        <f>FCFdata[[#This Row],[SampleLabel]]+3</f>
        <v>95010003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95010005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95</v>
      </c>
      <c r="B571" s="1">
        <f t="shared" si="33"/>
        <v>1</v>
      </c>
      <c r="C571" s="1">
        <f t="shared" si="34"/>
        <v>5</v>
      </c>
      <c r="D571" s="134">
        <f t="shared" si="32"/>
        <v>95010000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5U</v>
      </c>
      <c r="H571" s="1" t="str">
        <f>INDEX(FCF[MarkTo],MATCH(FCFdata[[#This Row],[FCFindex]],FCF[FCFindex]))</f>
        <v>6Rot</v>
      </c>
      <c r="I571" s="118">
        <f>FCFdata[[#This Row],[SampleLabel]]+3</f>
        <v>95010003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95010005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96</v>
      </c>
      <c r="B572" s="1">
        <f t="shared" si="33"/>
        <v>1</v>
      </c>
      <c r="C572" s="1">
        <f t="shared" si="34"/>
        <v>0</v>
      </c>
      <c r="D572" s="134">
        <f t="shared" si="32"/>
        <v>96010000</v>
      </c>
      <c r="E572" s="1">
        <f>INDEX(FCF[From],MATCH(FCFdata[[#This Row],[FCFindex]],FCF[FCFindex]))</f>
        <v>1</v>
      </c>
      <c r="F572" s="1">
        <f>INDEX(FCF[To],MATCH(FCFdata[[#This Row],[FCFindex]],FCF[FCFindex]))</f>
        <v>2</v>
      </c>
      <c r="G572" s="1" t="str">
        <f>INDEX(FCF[MarkFrom],MATCH(FCFdata[[#This Row],[FCFindex]],FCF[FCFindex]))</f>
        <v>1OctM</v>
      </c>
      <c r="H572" s="1" t="str">
        <f>INDEX(FCF[MarkTo],MATCH(FCFdata[[#This Row],[FCFindex]],FCF[FCFindex]))</f>
        <v>2D</v>
      </c>
      <c r="I572" s="118">
        <f>FCFdata[[#This Row],[SampleLabel]]+3</f>
        <v>96010003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96010005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96</v>
      </c>
      <c r="B573" s="1">
        <f t="shared" si="33"/>
        <v>1</v>
      </c>
      <c r="C573" s="1">
        <f t="shared" si="34"/>
        <v>1</v>
      </c>
      <c r="D573" s="134">
        <f t="shared" si="32"/>
        <v>96010000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96010003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96010005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96</v>
      </c>
      <c r="B574" s="1">
        <f t="shared" si="33"/>
        <v>1</v>
      </c>
      <c r="C574" s="1">
        <f t="shared" si="34"/>
        <v>2</v>
      </c>
      <c r="D574" s="134">
        <f t="shared" si="32"/>
        <v>96010000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3P</v>
      </c>
      <c r="I574" s="118">
        <f>FCFdata[[#This Row],[SampleLabel]]+3</f>
        <v>96010003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96010005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96</v>
      </c>
      <c r="B575" s="1">
        <f t="shared" si="33"/>
        <v>1</v>
      </c>
      <c r="C575" s="1">
        <f t="shared" si="34"/>
        <v>3</v>
      </c>
      <c r="D575" s="134">
        <f t="shared" si="32"/>
        <v>96010000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3P</v>
      </c>
      <c r="H575" s="1" t="str">
        <f>INDEX(FCF[MarkTo],MATCH(FCFdata[[#This Row],[FCFindex]],FCF[FCFindex]))</f>
        <v>4S</v>
      </c>
      <c r="I575" s="118">
        <f>FCFdata[[#This Row],[SampleLabel]]+3</f>
        <v>96010003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96010005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96</v>
      </c>
      <c r="B576" s="1">
        <f t="shared" si="33"/>
        <v>1</v>
      </c>
      <c r="C576" s="1">
        <f t="shared" si="34"/>
        <v>4</v>
      </c>
      <c r="D576" s="134">
        <f t="shared" si="32"/>
        <v>96010000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4S</v>
      </c>
      <c r="H576" s="1" t="str">
        <f>INDEX(FCF[MarkTo],MATCH(FCFdata[[#This Row],[FCFindex]],FCF[FCFindex]))</f>
        <v>5U</v>
      </c>
      <c r="I576" s="118">
        <f>FCFdata[[#This Row],[SampleLabel]]+3</f>
        <v>96010003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96010005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96</v>
      </c>
      <c r="B577" s="1">
        <f t="shared" si="33"/>
        <v>1</v>
      </c>
      <c r="C577" s="1">
        <f t="shared" si="34"/>
        <v>5</v>
      </c>
      <c r="D577" s="134">
        <f t="shared" si="32"/>
        <v>96010000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5U</v>
      </c>
      <c r="H577" s="1" t="str">
        <f>INDEX(FCF[MarkTo],MATCH(FCFdata[[#This Row],[FCFindex]],FCF[FCFindex]))</f>
        <v>6Rot</v>
      </c>
      <c r="I577" s="118">
        <f>FCFdata[[#This Row],[SampleLabel]]+3</f>
        <v>96010003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96010005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97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97010000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1OctM</v>
      </c>
      <c r="H578" s="1" t="str">
        <f>INDEX(FCF[MarkTo],MATCH(FCFdata[[#This Row],[FCFindex]],FCF[FCFindex]))</f>
        <v>2D</v>
      </c>
      <c r="I578" s="118">
        <f>FCFdata[[#This Row],[SampleLabel]]+3</f>
        <v>97010003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97010005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97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97010000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2D</v>
      </c>
      <c r="H579" s="1" t="str">
        <f>INDEX(FCF[MarkTo],MATCH(FCFdata[[#This Row],[FCFindex]],FCF[FCFindex]))</f>
        <v>2c</v>
      </c>
      <c r="I579" s="118">
        <f>FCFdata[[#This Row],[SampleLabel]]+3</f>
        <v>97010003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97010005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97</v>
      </c>
      <c r="B580" s="1">
        <f t="shared" si="37"/>
        <v>1</v>
      </c>
      <c r="C580" s="1">
        <f t="shared" si="38"/>
        <v>2</v>
      </c>
      <c r="D580" s="134">
        <f t="shared" si="36"/>
        <v>97010000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3P</v>
      </c>
      <c r="I580" s="118">
        <f>FCFdata[[#This Row],[SampleLabel]]+3</f>
        <v>97010003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97010005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97</v>
      </c>
      <c r="B581" s="1">
        <f t="shared" si="37"/>
        <v>1</v>
      </c>
      <c r="C581" s="1">
        <f t="shared" si="38"/>
        <v>3</v>
      </c>
      <c r="D581" s="134">
        <f t="shared" si="36"/>
        <v>97010000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3P</v>
      </c>
      <c r="H581" s="1" t="str">
        <f>INDEX(FCF[MarkTo],MATCH(FCFdata[[#This Row],[FCFindex]],FCF[FCFindex]))</f>
        <v>4S</v>
      </c>
      <c r="I581" s="118">
        <f>FCFdata[[#This Row],[SampleLabel]]+3</f>
        <v>97010003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97010005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97</v>
      </c>
      <c r="B582" s="1">
        <f t="shared" si="37"/>
        <v>1</v>
      </c>
      <c r="C582" s="1">
        <f t="shared" si="38"/>
        <v>4</v>
      </c>
      <c r="D582" s="134">
        <f t="shared" si="36"/>
        <v>97010000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4S</v>
      </c>
      <c r="H582" s="1" t="str">
        <f>INDEX(FCF[MarkTo],MATCH(FCFdata[[#This Row],[FCFindex]],FCF[FCFindex]))</f>
        <v>5U</v>
      </c>
      <c r="I582" s="118">
        <f>FCFdata[[#This Row],[SampleLabel]]+3</f>
        <v>97010003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97010005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97</v>
      </c>
      <c r="B583" s="1">
        <f t="shared" si="37"/>
        <v>1</v>
      </c>
      <c r="C583" s="1">
        <f t="shared" si="38"/>
        <v>5</v>
      </c>
      <c r="D583" s="134">
        <f t="shared" si="36"/>
        <v>97010000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5U</v>
      </c>
      <c r="H583" s="1" t="str">
        <f>INDEX(FCF[MarkTo],MATCH(FCFdata[[#This Row],[FCFindex]],FCF[FCFindex]))</f>
        <v>6Rot</v>
      </c>
      <c r="I583" s="118">
        <f>FCFdata[[#This Row],[SampleLabel]]+3</f>
        <v>97010003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97010005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98</v>
      </c>
      <c r="B584" s="1">
        <f t="shared" si="37"/>
        <v>1</v>
      </c>
      <c r="C584" s="1">
        <f t="shared" si="38"/>
        <v>0</v>
      </c>
      <c r="D584" s="134">
        <f t="shared" si="36"/>
        <v>98010000</v>
      </c>
      <c r="E584" s="1">
        <f>INDEX(FCF[From],MATCH(FCFdata[[#This Row],[FCFindex]],FCF[FCFindex]))</f>
        <v>1</v>
      </c>
      <c r="F584" s="1">
        <f>INDEX(FCF[To],MATCH(FCFdata[[#This Row],[FCFindex]],FCF[FCFindex]))</f>
        <v>2</v>
      </c>
      <c r="G584" s="1" t="str">
        <f>INDEX(FCF[MarkFrom],MATCH(FCFdata[[#This Row],[FCFindex]],FCF[FCFindex]))</f>
        <v>1OctM</v>
      </c>
      <c r="H584" s="1" t="str">
        <f>INDEX(FCF[MarkTo],MATCH(FCFdata[[#This Row],[FCFindex]],FCF[FCFindex]))</f>
        <v>2D</v>
      </c>
      <c r="I584" s="118">
        <f>FCFdata[[#This Row],[SampleLabel]]+3</f>
        <v>98010003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98010005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98</v>
      </c>
      <c r="B585" s="1">
        <f t="shared" si="37"/>
        <v>1</v>
      </c>
      <c r="C585" s="1">
        <f t="shared" si="38"/>
        <v>1</v>
      </c>
      <c r="D585" s="134">
        <f t="shared" si="36"/>
        <v>98010000</v>
      </c>
      <c r="E585" s="1">
        <f>INDEX(FCF[From],MATCH(FCFdata[[#This Row],[FCFindex]],FCF[FCFindex]))</f>
        <v>2</v>
      </c>
      <c r="F585" s="1">
        <f>INDEX(FCF[To],MATCH(FCFdata[[#This Row],[FCFindex]],FCF[FCFindex]))</f>
        <v>3</v>
      </c>
      <c r="G585" s="1" t="str">
        <f>INDEX(FCF[MarkFrom],MATCH(FCFdata[[#This Row],[FCFindex]],FCF[FCFindex]))</f>
        <v>2D</v>
      </c>
      <c r="H585" s="1" t="str">
        <f>INDEX(FCF[MarkTo],MATCH(FCFdata[[#This Row],[FCFindex]],FCF[FCFindex]))</f>
        <v>2c</v>
      </c>
      <c r="I585" s="118">
        <f>FCFdata[[#This Row],[SampleLabel]]+3</f>
        <v>98010003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98010005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98</v>
      </c>
      <c r="B586" s="1">
        <f t="shared" si="37"/>
        <v>1</v>
      </c>
      <c r="C586" s="1">
        <f t="shared" si="38"/>
        <v>2</v>
      </c>
      <c r="D586" s="134">
        <f t="shared" si="36"/>
        <v>98010000</v>
      </c>
      <c r="E586" s="1">
        <f>INDEX(FCF[From],MATCH(FCFdata[[#This Row],[FCFindex]],FCF[FCFindex]))</f>
        <v>3</v>
      </c>
      <c r="F586" s="1">
        <f>INDEX(FCF[To],MATCH(FCFdata[[#This Row],[FCFindex]],FCF[FCFindex]))</f>
        <v>4</v>
      </c>
      <c r="G586" s="1" t="str">
        <f>INDEX(FCF[MarkFrom],MATCH(FCFdata[[#This Row],[FCFindex]],FCF[FCFindex]))</f>
        <v>2c</v>
      </c>
      <c r="H586" s="1" t="str">
        <f>INDEX(FCF[MarkTo],MATCH(FCFdata[[#This Row],[FCFindex]],FCF[FCFindex]))</f>
        <v>3P</v>
      </c>
      <c r="I586" s="118">
        <f>FCFdata[[#This Row],[SampleLabel]]+3</f>
        <v>98010003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98010005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98</v>
      </c>
      <c r="B587" s="1">
        <f t="shared" si="37"/>
        <v>1</v>
      </c>
      <c r="C587" s="1">
        <f t="shared" si="38"/>
        <v>3</v>
      </c>
      <c r="D587" s="134">
        <f t="shared" si="36"/>
        <v>98010000</v>
      </c>
      <c r="E587" s="1">
        <f>INDEX(FCF[From],MATCH(FCFdata[[#This Row],[FCFindex]],FCF[FCFindex]))</f>
        <v>4</v>
      </c>
      <c r="F587" s="1">
        <f>INDEX(FCF[To],MATCH(FCFdata[[#This Row],[FCFindex]],FCF[FCFindex]))</f>
        <v>5</v>
      </c>
      <c r="G587" s="1" t="str">
        <f>INDEX(FCF[MarkFrom],MATCH(FCFdata[[#This Row],[FCFindex]],FCF[FCFindex]))</f>
        <v>3P</v>
      </c>
      <c r="H587" s="1" t="str">
        <f>INDEX(FCF[MarkTo],MATCH(FCFdata[[#This Row],[FCFindex]],FCF[FCFindex]))</f>
        <v>4S</v>
      </c>
      <c r="I587" s="118">
        <f>FCFdata[[#This Row],[SampleLabel]]+3</f>
        <v>98010003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98010005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98</v>
      </c>
      <c r="B588" s="1">
        <f t="shared" si="37"/>
        <v>1</v>
      </c>
      <c r="C588" s="1">
        <f t="shared" si="38"/>
        <v>4</v>
      </c>
      <c r="D588" s="134">
        <f t="shared" si="36"/>
        <v>98010000</v>
      </c>
      <c r="E588" s="1">
        <f>INDEX(FCF[From],MATCH(FCFdata[[#This Row],[FCFindex]],FCF[FCFindex]))</f>
        <v>5</v>
      </c>
      <c r="F588" s="1">
        <f>INDEX(FCF[To],MATCH(FCFdata[[#This Row],[FCFindex]],FCF[FCFindex]))</f>
        <v>6</v>
      </c>
      <c r="G588" s="1" t="str">
        <f>INDEX(FCF[MarkFrom],MATCH(FCFdata[[#This Row],[FCFindex]],FCF[FCFindex]))</f>
        <v>4S</v>
      </c>
      <c r="H588" s="1" t="str">
        <f>INDEX(FCF[MarkTo],MATCH(FCFdata[[#This Row],[FCFindex]],FCF[FCFindex]))</f>
        <v>5U</v>
      </c>
      <c r="I588" s="118">
        <f>FCFdata[[#This Row],[SampleLabel]]+3</f>
        <v>98010003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98010005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98</v>
      </c>
      <c r="B589" s="1">
        <f t="shared" si="37"/>
        <v>1</v>
      </c>
      <c r="C589" s="1">
        <f t="shared" si="38"/>
        <v>5</v>
      </c>
      <c r="D589" s="134">
        <f t="shared" si="36"/>
        <v>98010000</v>
      </c>
      <c r="E589" s="1">
        <f>INDEX(FCF[From],MATCH(FCFdata[[#This Row],[FCFindex]],FCF[FCFindex]))</f>
        <v>6</v>
      </c>
      <c r="F589" s="1">
        <f>INDEX(FCF[To],MATCH(FCFdata[[#This Row],[FCFindex]],FCF[FCFindex]))</f>
        <v>7</v>
      </c>
      <c r="G589" s="1" t="str">
        <f>INDEX(FCF[MarkFrom],MATCH(FCFdata[[#This Row],[FCFindex]],FCF[FCFindex]))</f>
        <v>5U</v>
      </c>
      <c r="H589" s="1" t="str">
        <f>INDEX(FCF[MarkTo],MATCH(FCFdata[[#This Row],[FCFindex]],FCF[FCFindex]))</f>
        <v>6Rot</v>
      </c>
      <c r="I589" s="118">
        <f>FCFdata[[#This Row],[SampleLabel]]+3</f>
        <v>98010003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98010005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99</v>
      </c>
      <c r="B590" s="1">
        <f t="shared" si="37"/>
        <v>1</v>
      </c>
      <c r="C590" s="1">
        <f t="shared" si="38"/>
        <v>0</v>
      </c>
      <c r="D590" s="134">
        <f t="shared" si="36"/>
        <v>99010000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1OctM</v>
      </c>
      <c r="H590" s="1" t="str">
        <f>INDEX(FCF[MarkTo],MATCH(FCFdata[[#This Row],[FCFindex]],FCF[FCFindex]))</f>
        <v>2D</v>
      </c>
      <c r="I590" s="118">
        <f>FCFdata[[#This Row],[SampleLabel]]+3</f>
        <v>99010003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99010005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99</v>
      </c>
      <c r="B591" s="1">
        <f t="shared" si="37"/>
        <v>1</v>
      </c>
      <c r="C591" s="1">
        <f t="shared" si="38"/>
        <v>1</v>
      </c>
      <c r="D591" s="134">
        <f t="shared" si="36"/>
        <v>99010000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2D</v>
      </c>
      <c r="H591" s="1" t="str">
        <f>INDEX(FCF[MarkTo],MATCH(FCFdata[[#This Row],[FCFindex]],FCF[FCFindex]))</f>
        <v>2c</v>
      </c>
      <c r="I591" s="118">
        <f>FCFdata[[#This Row],[SampleLabel]]+3</f>
        <v>99010003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99010005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99</v>
      </c>
      <c r="B592" s="1">
        <f t="shared" si="37"/>
        <v>1</v>
      </c>
      <c r="C592" s="1">
        <f t="shared" si="38"/>
        <v>2</v>
      </c>
      <c r="D592" s="134">
        <f t="shared" si="36"/>
        <v>99010000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2c</v>
      </c>
      <c r="H592" s="1" t="str">
        <f>INDEX(FCF[MarkTo],MATCH(FCFdata[[#This Row],[FCFindex]],FCF[FCFindex]))</f>
        <v>3P</v>
      </c>
      <c r="I592" s="118">
        <f>FCFdata[[#This Row],[SampleLabel]]+3</f>
        <v>99010003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99010005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99</v>
      </c>
      <c r="B593" s="1">
        <f t="shared" si="37"/>
        <v>1</v>
      </c>
      <c r="C593" s="1">
        <f t="shared" si="38"/>
        <v>3</v>
      </c>
      <c r="D593" s="134">
        <f t="shared" si="36"/>
        <v>99010000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3P</v>
      </c>
      <c r="H593" s="1" t="str">
        <f>INDEX(FCF[MarkTo],MATCH(FCFdata[[#This Row],[FCFindex]],FCF[FCFindex]))</f>
        <v>4S</v>
      </c>
      <c r="I593" s="118">
        <f>FCFdata[[#This Row],[SampleLabel]]+3</f>
        <v>99010003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99010005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99</v>
      </c>
      <c r="B594" s="1">
        <f t="shared" si="37"/>
        <v>1</v>
      </c>
      <c r="C594" s="1">
        <f t="shared" si="38"/>
        <v>4</v>
      </c>
      <c r="D594" s="134">
        <f t="shared" si="36"/>
        <v>99010000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4S</v>
      </c>
      <c r="H594" s="1" t="str">
        <f>INDEX(FCF[MarkTo],MATCH(FCFdata[[#This Row],[FCFindex]],FCF[FCFindex]))</f>
        <v>5U</v>
      </c>
      <c r="I594" s="118">
        <f>FCFdata[[#This Row],[SampleLabel]]+3</f>
        <v>99010003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99010005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99</v>
      </c>
      <c r="B595" s="1">
        <f t="shared" si="37"/>
        <v>1</v>
      </c>
      <c r="C595" s="1">
        <f t="shared" si="38"/>
        <v>5</v>
      </c>
      <c r="D595" s="134">
        <f t="shared" si="36"/>
        <v>99010000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5U</v>
      </c>
      <c r="H595" s="1" t="str">
        <f>INDEX(FCF[MarkTo],MATCH(FCFdata[[#This Row],[FCFindex]],FCF[FCFindex]))</f>
        <v>6Rot</v>
      </c>
      <c r="I595" s="118">
        <f>FCFdata[[#This Row],[SampleLabel]]+3</f>
        <v>99010003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99010005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100</v>
      </c>
      <c r="B596" s="1">
        <f t="shared" si="37"/>
        <v>1</v>
      </c>
      <c r="C596" s="1">
        <f t="shared" si="38"/>
        <v>0</v>
      </c>
      <c r="D596" s="134">
        <f t="shared" si="36"/>
        <v>100010000</v>
      </c>
      <c r="E596" s="1">
        <f>INDEX(FCF[From],MATCH(FCFdata[[#This Row],[FCFindex]],FCF[FCFindex]))</f>
        <v>1</v>
      </c>
      <c r="F596" s="1">
        <f>INDEX(FCF[To],MATCH(FCFdata[[#This Row],[FCFindex]],FCF[FCFindex]))</f>
        <v>2</v>
      </c>
      <c r="G596" s="1" t="str">
        <f>INDEX(FCF[MarkFrom],MATCH(FCFdata[[#This Row],[FCFindex]],FCF[FCFindex]))</f>
        <v>1OctM</v>
      </c>
      <c r="H596" s="1" t="str">
        <f>INDEX(FCF[MarkTo],MATCH(FCFdata[[#This Row],[FCFindex]],FCF[FCFindex]))</f>
        <v>2D</v>
      </c>
      <c r="I596" s="118">
        <f>FCFdata[[#This Row],[SampleLabel]]+3</f>
        <v>100010003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100010005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100</v>
      </c>
      <c r="B597" s="1">
        <f t="shared" si="37"/>
        <v>1</v>
      </c>
      <c r="C597" s="1">
        <f t="shared" si="38"/>
        <v>1</v>
      </c>
      <c r="D597" s="134">
        <f t="shared" si="36"/>
        <v>100010000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2c</v>
      </c>
      <c r="I597" s="118">
        <f>FCFdata[[#This Row],[SampleLabel]]+3</f>
        <v>100010003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100010005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100</v>
      </c>
      <c r="B598" s="1">
        <f t="shared" si="37"/>
        <v>1</v>
      </c>
      <c r="C598" s="1">
        <f t="shared" si="38"/>
        <v>2</v>
      </c>
      <c r="D598" s="134">
        <f t="shared" si="36"/>
        <v>100010000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2c</v>
      </c>
      <c r="H598" s="1" t="str">
        <f>INDEX(FCF[MarkTo],MATCH(FCFdata[[#This Row],[FCFindex]],FCF[FCFindex]))</f>
        <v>3P</v>
      </c>
      <c r="I598" s="118">
        <f>FCFdata[[#This Row],[SampleLabel]]+3</f>
        <v>100010003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100010005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100</v>
      </c>
      <c r="B599" s="1">
        <f t="shared" si="37"/>
        <v>1</v>
      </c>
      <c r="C599" s="1">
        <f t="shared" si="38"/>
        <v>3</v>
      </c>
      <c r="D599" s="134">
        <f t="shared" si="36"/>
        <v>100010000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3P</v>
      </c>
      <c r="H599" s="1" t="str">
        <f>INDEX(FCF[MarkTo],MATCH(FCFdata[[#This Row],[FCFindex]],FCF[FCFindex]))</f>
        <v>4S</v>
      </c>
      <c r="I599" s="118">
        <f>FCFdata[[#This Row],[SampleLabel]]+3</f>
        <v>100010003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100010005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100</v>
      </c>
      <c r="B600" s="1">
        <f t="shared" si="37"/>
        <v>1</v>
      </c>
      <c r="C600" s="1">
        <f t="shared" si="38"/>
        <v>4</v>
      </c>
      <c r="D600" s="134">
        <f t="shared" si="36"/>
        <v>100010000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4S</v>
      </c>
      <c r="H600" s="1" t="str">
        <f>INDEX(FCF[MarkTo],MATCH(FCFdata[[#This Row],[FCFindex]],FCF[FCFindex]))</f>
        <v>5U</v>
      </c>
      <c r="I600" s="118">
        <f>FCFdata[[#This Row],[SampleLabel]]+3</f>
        <v>100010003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100010005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100</v>
      </c>
      <c r="B601" s="1">
        <f t="shared" si="37"/>
        <v>1</v>
      </c>
      <c r="C601" s="1">
        <f t="shared" si="38"/>
        <v>5</v>
      </c>
      <c r="D601" s="134">
        <f t="shared" si="36"/>
        <v>100010000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5U</v>
      </c>
      <c r="H601" s="1" t="str">
        <f>INDEX(FCF[MarkTo],MATCH(FCFdata[[#This Row],[FCFindex]],FCF[FCFindex]))</f>
        <v>6Rot</v>
      </c>
      <c r="I601" s="118">
        <f>FCFdata[[#This Row],[SampleLabel]]+3</f>
        <v>100010003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100010005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101</v>
      </c>
      <c r="B602" s="1">
        <f t="shared" si="37"/>
        <v>1</v>
      </c>
      <c r="C602" s="1">
        <f t="shared" si="38"/>
        <v>0</v>
      </c>
      <c r="D602" s="134">
        <f t="shared" si="36"/>
        <v>101010000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1OctM</v>
      </c>
      <c r="H602" s="1" t="str">
        <f>INDEX(FCF[MarkTo],MATCH(FCFdata[[#This Row],[FCFindex]],FCF[FCFindex]))</f>
        <v>2D</v>
      </c>
      <c r="I602" s="118">
        <f>FCFdata[[#This Row],[SampleLabel]]+3</f>
        <v>101010003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101010005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101</v>
      </c>
      <c r="B603" s="1">
        <f t="shared" si="37"/>
        <v>1</v>
      </c>
      <c r="C603" s="1">
        <f t="shared" si="38"/>
        <v>1</v>
      </c>
      <c r="D603" s="134">
        <f t="shared" si="36"/>
        <v>101010000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101010003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101010005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101</v>
      </c>
      <c r="B604" s="1">
        <f t="shared" si="37"/>
        <v>1</v>
      </c>
      <c r="C604" s="1">
        <f t="shared" si="38"/>
        <v>2</v>
      </c>
      <c r="D604" s="134">
        <f t="shared" si="36"/>
        <v>101010000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3P</v>
      </c>
      <c r="I604" s="118">
        <f>FCFdata[[#This Row],[SampleLabel]]+3</f>
        <v>101010003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101010005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101</v>
      </c>
      <c r="B605" s="1">
        <f t="shared" si="37"/>
        <v>1</v>
      </c>
      <c r="C605" s="1">
        <f t="shared" si="38"/>
        <v>3</v>
      </c>
      <c r="D605" s="134">
        <f t="shared" si="36"/>
        <v>101010000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4S</v>
      </c>
      <c r="I605" s="118">
        <f>FCFdata[[#This Row],[SampleLabel]]+3</f>
        <v>101010003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101010005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101</v>
      </c>
      <c r="B606" s="1">
        <f t="shared" si="37"/>
        <v>1</v>
      </c>
      <c r="C606" s="1">
        <f t="shared" si="38"/>
        <v>4</v>
      </c>
      <c r="D606" s="134">
        <f t="shared" si="36"/>
        <v>101010000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4S</v>
      </c>
      <c r="H606" s="1" t="str">
        <f>INDEX(FCF[MarkTo],MATCH(FCFdata[[#This Row],[FCFindex]],FCF[FCFindex]))</f>
        <v>5U</v>
      </c>
      <c r="I606" s="118">
        <f>FCFdata[[#This Row],[SampleLabel]]+3</f>
        <v>101010003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101010005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101</v>
      </c>
      <c r="B607" s="1">
        <f t="shared" si="37"/>
        <v>1</v>
      </c>
      <c r="C607" s="1">
        <f t="shared" si="38"/>
        <v>5</v>
      </c>
      <c r="D607" s="134">
        <f t="shared" si="36"/>
        <v>101010000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5U</v>
      </c>
      <c r="H607" s="1" t="str">
        <f>INDEX(FCF[MarkTo],MATCH(FCFdata[[#This Row],[FCFindex]],FCF[FCFindex]))</f>
        <v>6Rot</v>
      </c>
      <c r="I607" s="118">
        <f>FCFdata[[#This Row],[SampleLabel]]+3</f>
        <v>101010003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101010005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102</v>
      </c>
      <c r="B608" s="1">
        <f t="shared" si="37"/>
        <v>1</v>
      </c>
      <c r="C608" s="1">
        <f t="shared" si="38"/>
        <v>0</v>
      </c>
      <c r="D608" s="134">
        <f t="shared" si="36"/>
        <v>102010000</v>
      </c>
      <c r="E608" s="1">
        <f>INDEX(FCF[From],MATCH(FCFdata[[#This Row],[FCFindex]],FCF[FCFindex]))</f>
        <v>1</v>
      </c>
      <c r="F608" s="1">
        <f>INDEX(FCF[To],MATCH(FCFdata[[#This Row],[FCFindex]],FCF[FCFindex]))</f>
        <v>2</v>
      </c>
      <c r="G608" s="1" t="str">
        <f>INDEX(FCF[MarkFrom],MATCH(FCFdata[[#This Row],[FCFindex]],FCF[FCFindex]))</f>
        <v>1OctM</v>
      </c>
      <c r="H608" s="1" t="str">
        <f>INDEX(FCF[MarkTo],MATCH(FCFdata[[#This Row],[FCFindex]],FCF[FCFindex]))</f>
        <v>2D</v>
      </c>
      <c r="I608" s="118">
        <f>FCFdata[[#This Row],[SampleLabel]]+3</f>
        <v>102010003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102010005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102</v>
      </c>
      <c r="B609" s="1">
        <f t="shared" si="37"/>
        <v>1</v>
      </c>
      <c r="C609" s="1">
        <f t="shared" si="38"/>
        <v>1</v>
      </c>
      <c r="D609" s="134">
        <f t="shared" si="36"/>
        <v>102010000</v>
      </c>
      <c r="E609" s="1">
        <f>INDEX(FCF[From],MATCH(FCFdata[[#This Row],[FCFindex]],FCF[FCFindex]))</f>
        <v>2</v>
      </c>
      <c r="F609" s="1">
        <f>INDEX(FCF[To],MATCH(FCFdata[[#This Row],[FCFindex]],FCF[FCFindex]))</f>
        <v>3</v>
      </c>
      <c r="G609" s="1" t="str">
        <f>INDEX(FCF[MarkFrom],MATCH(FCFdata[[#This Row],[FCFindex]],FCF[FCFindex]))</f>
        <v>2D</v>
      </c>
      <c r="H609" s="1" t="str">
        <f>INDEX(FCF[MarkTo],MATCH(FCFdata[[#This Row],[FCFindex]],FCF[FCFindex]))</f>
        <v>2c</v>
      </c>
      <c r="I609" s="118">
        <f>FCFdata[[#This Row],[SampleLabel]]+3</f>
        <v>102010003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102010005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102</v>
      </c>
      <c r="B610" s="1">
        <f t="shared" si="37"/>
        <v>1</v>
      </c>
      <c r="C610" s="1">
        <f t="shared" si="38"/>
        <v>2</v>
      </c>
      <c r="D610" s="134">
        <f t="shared" si="36"/>
        <v>102010000</v>
      </c>
      <c r="E610" s="1">
        <f>INDEX(FCF[From],MATCH(FCFdata[[#This Row],[FCFindex]],FCF[FCFindex]))</f>
        <v>3</v>
      </c>
      <c r="F610" s="1">
        <f>INDEX(FCF[To],MATCH(FCFdata[[#This Row],[FCFindex]],FCF[FCFindex]))</f>
        <v>4</v>
      </c>
      <c r="G610" s="1" t="str">
        <f>INDEX(FCF[MarkFrom],MATCH(FCFdata[[#This Row],[FCFindex]],FCF[FCFindex]))</f>
        <v>2c</v>
      </c>
      <c r="H610" s="1" t="str">
        <f>INDEX(FCF[MarkTo],MATCH(FCFdata[[#This Row],[FCFindex]],FCF[FCFindex]))</f>
        <v>3P</v>
      </c>
      <c r="I610" s="118">
        <f>FCFdata[[#This Row],[SampleLabel]]+3</f>
        <v>102010003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102010005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102</v>
      </c>
      <c r="B611" s="1">
        <f t="shared" si="37"/>
        <v>1</v>
      </c>
      <c r="C611" s="1">
        <f t="shared" si="38"/>
        <v>3</v>
      </c>
      <c r="D611" s="134">
        <f t="shared" si="36"/>
        <v>102010000</v>
      </c>
      <c r="E611" s="1">
        <f>INDEX(FCF[From],MATCH(FCFdata[[#This Row],[FCFindex]],FCF[FCFindex]))</f>
        <v>4</v>
      </c>
      <c r="F611" s="1">
        <f>INDEX(FCF[To],MATCH(FCFdata[[#This Row],[FCFindex]],FCF[FCFindex]))</f>
        <v>5</v>
      </c>
      <c r="G611" s="1" t="str">
        <f>INDEX(FCF[MarkFrom],MATCH(FCFdata[[#This Row],[FCFindex]],FCF[FCFindex]))</f>
        <v>3P</v>
      </c>
      <c r="H611" s="1" t="str">
        <f>INDEX(FCF[MarkTo],MATCH(FCFdata[[#This Row],[FCFindex]],FCF[FCFindex]))</f>
        <v>4S</v>
      </c>
      <c r="I611" s="118">
        <f>FCFdata[[#This Row],[SampleLabel]]+3</f>
        <v>102010003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102010005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102</v>
      </c>
      <c r="B612" s="1">
        <f t="shared" si="37"/>
        <v>1</v>
      </c>
      <c r="C612" s="1">
        <f t="shared" si="38"/>
        <v>4</v>
      </c>
      <c r="D612" s="134">
        <f t="shared" si="36"/>
        <v>102010000</v>
      </c>
      <c r="E612" s="1">
        <f>INDEX(FCF[From],MATCH(FCFdata[[#This Row],[FCFindex]],FCF[FCFindex]))</f>
        <v>5</v>
      </c>
      <c r="F612" s="1">
        <f>INDEX(FCF[To],MATCH(FCFdata[[#This Row],[FCFindex]],FCF[FCFindex]))</f>
        <v>6</v>
      </c>
      <c r="G612" s="1" t="str">
        <f>INDEX(FCF[MarkFrom],MATCH(FCFdata[[#This Row],[FCFindex]],FCF[FCFindex]))</f>
        <v>4S</v>
      </c>
      <c r="H612" s="1" t="str">
        <f>INDEX(FCF[MarkTo],MATCH(FCFdata[[#This Row],[FCFindex]],FCF[FCFindex]))</f>
        <v>5U</v>
      </c>
      <c r="I612" s="118">
        <f>FCFdata[[#This Row],[SampleLabel]]+3</f>
        <v>102010003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102010005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102</v>
      </c>
      <c r="B613" s="1">
        <f t="shared" si="37"/>
        <v>1</v>
      </c>
      <c r="C613" s="1">
        <f t="shared" si="38"/>
        <v>5</v>
      </c>
      <c r="D613" s="134">
        <f t="shared" si="36"/>
        <v>102010000</v>
      </c>
      <c r="E613" s="1">
        <f>INDEX(FCF[From],MATCH(FCFdata[[#This Row],[FCFindex]],FCF[FCFindex]))</f>
        <v>6</v>
      </c>
      <c r="F613" s="1">
        <f>INDEX(FCF[To],MATCH(FCFdata[[#This Row],[FCFindex]],FCF[FCFindex]))</f>
        <v>7</v>
      </c>
      <c r="G613" s="1" t="str">
        <f>INDEX(FCF[MarkFrom],MATCH(FCFdata[[#This Row],[FCFindex]],FCF[FCFindex]))</f>
        <v>5U</v>
      </c>
      <c r="H613" s="1" t="str">
        <f>INDEX(FCF[MarkTo],MATCH(FCFdata[[#This Row],[FCFindex]],FCF[FCFindex]))</f>
        <v>6Rot</v>
      </c>
      <c r="I613" s="118">
        <f>FCFdata[[#This Row],[SampleLabel]]+3</f>
        <v>102010003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102010005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103</v>
      </c>
      <c r="B614" s="1">
        <f t="shared" si="37"/>
        <v>1</v>
      </c>
      <c r="C614" s="1">
        <f t="shared" si="38"/>
        <v>0</v>
      </c>
      <c r="D614" s="134">
        <f t="shared" si="36"/>
        <v>103010000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1OctM</v>
      </c>
      <c r="H614" s="1" t="str">
        <f>INDEX(FCF[MarkTo],MATCH(FCFdata[[#This Row],[FCFindex]],FCF[FCFindex]))</f>
        <v>2D</v>
      </c>
      <c r="I614" s="118">
        <f>FCFdata[[#This Row],[SampleLabel]]+3</f>
        <v>103010003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103010005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103</v>
      </c>
      <c r="B615" s="1">
        <f t="shared" si="37"/>
        <v>1</v>
      </c>
      <c r="C615" s="1">
        <f t="shared" si="38"/>
        <v>1</v>
      </c>
      <c r="D615" s="134">
        <f t="shared" si="36"/>
        <v>103010000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2D</v>
      </c>
      <c r="H615" s="1" t="str">
        <f>INDEX(FCF[MarkTo],MATCH(FCFdata[[#This Row],[FCFindex]],FCF[FCFindex]))</f>
        <v>2c</v>
      </c>
      <c r="I615" s="118">
        <f>FCFdata[[#This Row],[SampleLabel]]+3</f>
        <v>103010003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103010005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103</v>
      </c>
      <c r="B616" s="1">
        <f t="shared" si="37"/>
        <v>1</v>
      </c>
      <c r="C616" s="1">
        <f t="shared" si="38"/>
        <v>2</v>
      </c>
      <c r="D616" s="134">
        <f t="shared" si="36"/>
        <v>103010000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3P</v>
      </c>
      <c r="I616" s="118">
        <f>FCFdata[[#This Row],[SampleLabel]]+3</f>
        <v>103010003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103010005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103</v>
      </c>
      <c r="B617" s="1">
        <f t="shared" si="37"/>
        <v>1</v>
      </c>
      <c r="C617" s="1">
        <f t="shared" si="38"/>
        <v>3</v>
      </c>
      <c r="D617" s="134">
        <f t="shared" si="36"/>
        <v>103010000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3P</v>
      </c>
      <c r="H617" s="1" t="str">
        <f>INDEX(FCF[MarkTo],MATCH(FCFdata[[#This Row],[FCFindex]],FCF[FCFindex]))</f>
        <v>4S</v>
      </c>
      <c r="I617" s="118">
        <f>FCFdata[[#This Row],[SampleLabel]]+3</f>
        <v>103010003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103010005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103</v>
      </c>
      <c r="B618" s="1">
        <f t="shared" si="37"/>
        <v>1</v>
      </c>
      <c r="C618" s="1">
        <f t="shared" si="38"/>
        <v>4</v>
      </c>
      <c r="D618" s="134">
        <f t="shared" si="36"/>
        <v>103010000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4S</v>
      </c>
      <c r="H618" s="1" t="str">
        <f>INDEX(FCF[MarkTo],MATCH(FCFdata[[#This Row],[FCFindex]],FCF[FCFindex]))</f>
        <v>5U</v>
      </c>
      <c r="I618" s="118">
        <f>FCFdata[[#This Row],[SampleLabel]]+3</f>
        <v>103010003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103010005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103</v>
      </c>
      <c r="B619" s="1">
        <f t="shared" si="37"/>
        <v>1</v>
      </c>
      <c r="C619" s="1">
        <f t="shared" si="38"/>
        <v>5</v>
      </c>
      <c r="D619" s="134">
        <f t="shared" si="36"/>
        <v>103010000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5U</v>
      </c>
      <c r="H619" s="1" t="str">
        <f>INDEX(FCF[MarkTo],MATCH(FCFdata[[#This Row],[FCFindex]],FCF[FCFindex]))</f>
        <v>6Rot</v>
      </c>
      <c r="I619" s="118">
        <f>FCFdata[[#This Row],[SampleLabel]]+3</f>
        <v>103010003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103010005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104</v>
      </c>
      <c r="B620" s="1">
        <f t="shared" si="37"/>
        <v>1</v>
      </c>
      <c r="C620" s="1">
        <f t="shared" si="38"/>
        <v>0</v>
      </c>
      <c r="D620" s="134">
        <f t="shared" si="36"/>
        <v>104010000</v>
      </c>
      <c r="E620" s="1">
        <f>INDEX(FCF[From],MATCH(FCFdata[[#This Row],[FCFindex]],FCF[FCFindex]))</f>
        <v>1</v>
      </c>
      <c r="F620" s="1">
        <f>INDEX(FCF[To],MATCH(FCFdata[[#This Row],[FCFindex]],FCF[FCFindex]))</f>
        <v>2</v>
      </c>
      <c r="G620" s="1" t="str">
        <f>INDEX(FCF[MarkFrom],MATCH(FCFdata[[#This Row],[FCFindex]],FCF[FCFindex]))</f>
        <v>1OctM</v>
      </c>
      <c r="H620" s="1" t="str">
        <f>INDEX(FCF[MarkTo],MATCH(FCFdata[[#This Row],[FCFindex]],FCF[FCFindex]))</f>
        <v>2D</v>
      </c>
      <c r="I620" s="118">
        <f>FCFdata[[#This Row],[SampleLabel]]+3</f>
        <v>104010003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104010005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104</v>
      </c>
      <c r="B621" s="1">
        <f t="shared" si="37"/>
        <v>1</v>
      </c>
      <c r="C621" s="1">
        <f t="shared" si="38"/>
        <v>1</v>
      </c>
      <c r="D621" s="134">
        <f t="shared" si="36"/>
        <v>104010000</v>
      </c>
      <c r="E621" s="1">
        <f>INDEX(FCF[From],MATCH(FCFdata[[#This Row],[FCFindex]],FCF[FCFindex]))</f>
        <v>2</v>
      </c>
      <c r="F621" s="1">
        <f>INDEX(FCF[To],MATCH(FCFdata[[#This Row],[FCFindex]],FCF[FCFindex]))</f>
        <v>3</v>
      </c>
      <c r="G621" s="1" t="str">
        <f>INDEX(FCF[MarkFrom],MATCH(FCFdata[[#This Row],[FCFindex]],FCF[FCFindex]))</f>
        <v>2D</v>
      </c>
      <c r="H621" s="1" t="str">
        <f>INDEX(FCF[MarkTo],MATCH(FCFdata[[#This Row],[FCFindex]],FCF[FCFindex]))</f>
        <v>2c</v>
      </c>
      <c r="I621" s="118">
        <f>FCFdata[[#This Row],[SampleLabel]]+3</f>
        <v>104010003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104010005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104</v>
      </c>
      <c r="B622" s="1">
        <f t="shared" si="37"/>
        <v>1</v>
      </c>
      <c r="C622" s="1">
        <f t="shared" si="38"/>
        <v>2</v>
      </c>
      <c r="D622" s="134">
        <f t="shared" si="36"/>
        <v>104010000</v>
      </c>
      <c r="E622" s="1">
        <f>INDEX(FCF[From],MATCH(FCFdata[[#This Row],[FCFindex]],FCF[FCFindex]))</f>
        <v>3</v>
      </c>
      <c r="F622" s="1">
        <f>INDEX(FCF[To],MATCH(FCFdata[[#This Row],[FCFindex]],FCF[FCFindex]))</f>
        <v>4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3P</v>
      </c>
      <c r="I622" s="118">
        <f>FCFdata[[#This Row],[SampleLabel]]+3</f>
        <v>104010003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104010005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104</v>
      </c>
      <c r="B623" s="1">
        <f t="shared" si="37"/>
        <v>1</v>
      </c>
      <c r="C623" s="1">
        <f t="shared" si="38"/>
        <v>3</v>
      </c>
      <c r="D623" s="134">
        <f t="shared" si="36"/>
        <v>104010000</v>
      </c>
      <c r="E623" s="1">
        <f>INDEX(FCF[From],MATCH(FCFdata[[#This Row],[FCFindex]],FCF[FCFindex]))</f>
        <v>4</v>
      </c>
      <c r="F623" s="1">
        <f>INDEX(FCF[To],MATCH(FCFdata[[#This Row],[FCFindex]],FCF[FCFindex]))</f>
        <v>5</v>
      </c>
      <c r="G623" s="1" t="str">
        <f>INDEX(FCF[MarkFrom],MATCH(FCFdata[[#This Row],[FCFindex]],FCF[FCFindex]))</f>
        <v>3P</v>
      </c>
      <c r="H623" s="1" t="str">
        <f>INDEX(FCF[MarkTo],MATCH(FCFdata[[#This Row],[FCFindex]],FCF[FCFindex]))</f>
        <v>4S</v>
      </c>
      <c r="I623" s="118">
        <f>FCFdata[[#This Row],[SampleLabel]]+3</f>
        <v>104010003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104010005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104</v>
      </c>
      <c r="B624" s="1">
        <f t="shared" si="37"/>
        <v>1</v>
      </c>
      <c r="C624" s="1">
        <f t="shared" si="38"/>
        <v>4</v>
      </c>
      <c r="D624" s="134">
        <f t="shared" si="36"/>
        <v>104010000</v>
      </c>
      <c r="E624" s="1">
        <f>INDEX(FCF[From],MATCH(FCFdata[[#This Row],[FCFindex]],FCF[FCFindex]))</f>
        <v>5</v>
      </c>
      <c r="F624" s="1">
        <f>INDEX(FCF[To],MATCH(FCFdata[[#This Row],[FCFindex]],FCF[FCFindex]))</f>
        <v>6</v>
      </c>
      <c r="G624" s="1" t="str">
        <f>INDEX(FCF[MarkFrom],MATCH(FCFdata[[#This Row],[FCFindex]],FCF[FCFindex]))</f>
        <v>4S</v>
      </c>
      <c r="H624" s="1" t="str">
        <f>INDEX(FCF[MarkTo],MATCH(FCFdata[[#This Row],[FCFindex]],FCF[FCFindex]))</f>
        <v>5U</v>
      </c>
      <c r="I624" s="118">
        <f>FCFdata[[#This Row],[SampleLabel]]+3</f>
        <v>104010003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104010005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104</v>
      </c>
      <c r="B625" s="1">
        <f t="shared" si="37"/>
        <v>1</v>
      </c>
      <c r="C625" s="1">
        <f t="shared" si="38"/>
        <v>5</v>
      </c>
      <c r="D625" s="134">
        <f t="shared" si="36"/>
        <v>104010000</v>
      </c>
      <c r="E625" s="1">
        <f>INDEX(FCF[From],MATCH(FCFdata[[#This Row],[FCFindex]],FCF[FCFindex]))</f>
        <v>6</v>
      </c>
      <c r="F625" s="1">
        <f>INDEX(FCF[To],MATCH(FCFdata[[#This Row],[FCFindex]],FCF[FCFindex]))</f>
        <v>7</v>
      </c>
      <c r="G625" s="1" t="str">
        <f>INDEX(FCF[MarkFrom],MATCH(FCFdata[[#This Row],[FCFindex]],FCF[FCFindex]))</f>
        <v>5U</v>
      </c>
      <c r="H625" s="1" t="str">
        <f>INDEX(FCF[MarkTo],MATCH(FCFdata[[#This Row],[FCFindex]],FCF[FCFindex]))</f>
        <v>6Rot</v>
      </c>
      <c r="I625" s="118">
        <f>FCFdata[[#This Row],[SampleLabel]]+3</f>
        <v>104010003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104010005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105</v>
      </c>
      <c r="B626" s="1">
        <f t="shared" si="37"/>
        <v>1</v>
      </c>
      <c r="C626" s="1">
        <f t="shared" si="38"/>
        <v>0</v>
      </c>
      <c r="D626" s="134">
        <f t="shared" si="36"/>
        <v>105010000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1OctM</v>
      </c>
      <c r="H626" s="1" t="str">
        <f>INDEX(FCF[MarkTo],MATCH(FCFdata[[#This Row],[FCFindex]],FCF[FCFindex]))</f>
        <v>2D</v>
      </c>
      <c r="I626" s="118">
        <f>FCFdata[[#This Row],[SampleLabel]]+3</f>
        <v>105010003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105010005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105</v>
      </c>
      <c r="B627" s="1">
        <f t="shared" si="37"/>
        <v>1</v>
      </c>
      <c r="C627" s="1">
        <f t="shared" si="38"/>
        <v>1</v>
      </c>
      <c r="D627" s="134">
        <f t="shared" si="36"/>
        <v>105010000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2D</v>
      </c>
      <c r="H627" s="1" t="str">
        <f>INDEX(FCF[MarkTo],MATCH(FCFdata[[#This Row],[FCFindex]],FCF[FCFindex]))</f>
        <v>2c</v>
      </c>
      <c r="I627" s="118">
        <f>FCFdata[[#This Row],[SampleLabel]]+3</f>
        <v>105010003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105010005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105</v>
      </c>
      <c r="B628" s="1">
        <f t="shared" si="37"/>
        <v>1</v>
      </c>
      <c r="C628" s="1">
        <f t="shared" si="38"/>
        <v>2</v>
      </c>
      <c r="D628" s="134">
        <f t="shared" si="36"/>
        <v>105010000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2c</v>
      </c>
      <c r="H628" s="1" t="str">
        <f>INDEX(FCF[MarkTo],MATCH(FCFdata[[#This Row],[FCFindex]],FCF[FCFindex]))</f>
        <v>3P</v>
      </c>
      <c r="I628" s="118">
        <f>FCFdata[[#This Row],[SampleLabel]]+3</f>
        <v>105010003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105010005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105</v>
      </c>
      <c r="B629" s="1">
        <f t="shared" si="37"/>
        <v>1</v>
      </c>
      <c r="C629" s="1">
        <f t="shared" si="38"/>
        <v>3</v>
      </c>
      <c r="D629" s="134">
        <f t="shared" si="36"/>
        <v>105010000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3P</v>
      </c>
      <c r="H629" s="1" t="str">
        <f>INDEX(FCF[MarkTo],MATCH(FCFdata[[#This Row],[FCFindex]],FCF[FCFindex]))</f>
        <v>4S</v>
      </c>
      <c r="I629" s="118">
        <f>FCFdata[[#This Row],[SampleLabel]]+3</f>
        <v>105010003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105010005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105</v>
      </c>
      <c r="B630" s="1">
        <f t="shared" si="37"/>
        <v>1</v>
      </c>
      <c r="C630" s="1">
        <f t="shared" si="38"/>
        <v>4</v>
      </c>
      <c r="D630" s="134">
        <f t="shared" si="36"/>
        <v>105010000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4S</v>
      </c>
      <c r="H630" s="1" t="str">
        <f>INDEX(FCF[MarkTo],MATCH(FCFdata[[#This Row],[FCFindex]],FCF[FCFindex]))</f>
        <v>5U</v>
      </c>
      <c r="I630" s="118">
        <f>FCFdata[[#This Row],[SampleLabel]]+3</f>
        <v>105010003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105010005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105</v>
      </c>
      <c r="B631" s="1">
        <f t="shared" si="37"/>
        <v>1</v>
      </c>
      <c r="C631" s="1">
        <f t="shared" si="38"/>
        <v>5</v>
      </c>
      <c r="D631" s="134">
        <f t="shared" si="36"/>
        <v>105010000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5U</v>
      </c>
      <c r="H631" s="1" t="str">
        <f>INDEX(FCF[MarkTo],MATCH(FCFdata[[#This Row],[FCFindex]],FCF[FCFindex]))</f>
        <v>6Rot</v>
      </c>
      <c r="I631" s="118">
        <f>FCFdata[[#This Row],[SampleLabel]]+3</f>
        <v>105010003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105010005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106</v>
      </c>
      <c r="B632" s="1">
        <f t="shared" si="37"/>
        <v>1</v>
      </c>
      <c r="C632" s="1">
        <f t="shared" si="38"/>
        <v>0</v>
      </c>
      <c r="D632" s="134">
        <f t="shared" si="36"/>
        <v>106010000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1OctM</v>
      </c>
      <c r="H632" s="1" t="str">
        <f>INDEX(FCF[MarkTo],MATCH(FCFdata[[#This Row],[FCFindex]],FCF[FCFindex]))</f>
        <v>2D</v>
      </c>
      <c r="I632" s="118">
        <f>FCFdata[[#This Row],[SampleLabel]]+3</f>
        <v>106010003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106010005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106</v>
      </c>
      <c r="B633" s="1">
        <f t="shared" si="37"/>
        <v>1</v>
      </c>
      <c r="C633" s="1">
        <f t="shared" si="38"/>
        <v>1</v>
      </c>
      <c r="D633" s="134">
        <f t="shared" si="36"/>
        <v>106010000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106010003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106010005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106</v>
      </c>
      <c r="B634" s="1">
        <f t="shared" si="37"/>
        <v>1</v>
      </c>
      <c r="C634" s="1">
        <f t="shared" si="38"/>
        <v>2</v>
      </c>
      <c r="D634" s="134">
        <f t="shared" si="36"/>
        <v>106010000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3P</v>
      </c>
      <c r="I634" s="118">
        <f>FCFdata[[#This Row],[SampleLabel]]+3</f>
        <v>106010003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106010005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106</v>
      </c>
      <c r="B635" s="1">
        <f t="shared" si="37"/>
        <v>1</v>
      </c>
      <c r="C635" s="1">
        <f t="shared" si="38"/>
        <v>3</v>
      </c>
      <c r="D635" s="134">
        <f t="shared" si="36"/>
        <v>106010000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3P</v>
      </c>
      <c r="H635" s="1" t="str">
        <f>INDEX(FCF[MarkTo],MATCH(FCFdata[[#This Row],[FCFindex]],FCF[FCFindex]))</f>
        <v>4S</v>
      </c>
      <c r="I635" s="118">
        <f>FCFdata[[#This Row],[SampleLabel]]+3</f>
        <v>106010003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106010005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106</v>
      </c>
      <c r="B636" s="1">
        <f t="shared" si="37"/>
        <v>1</v>
      </c>
      <c r="C636" s="1">
        <f t="shared" si="38"/>
        <v>4</v>
      </c>
      <c r="D636" s="134">
        <f t="shared" si="36"/>
        <v>106010000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4S</v>
      </c>
      <c r="H636" s="1" t="str">
        <f>INDEX(FCF[MarkTo],MATCH(FCFdata[[#This Row],[FCFindex]],FCF[FCFindex]))</f>
        <v>5U</v>
      </c>
      <c r="I636" s="118">
        <f>FCFdata[[#This Row],[SampleLabel]]+3</f>
        <v>106010003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106010005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106</v>
      </c>
      <c r="B637" s="1">
        <f t="shared" si="37"/>
        <v>1</v>
      </c>
      <c r="C637" s="1">
        <f t="shared" si="38"/>
        <v>5</v>
      </c>
      <c r="D637" s="134">
        <f t="shared" si="36"/>
        <v>106010000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5U</v>
      </c>
      <c r="H637" s="1" t="str">
        <f>INDEX(FCF[MarkTo],MATCH(FCFdata[[#This Row],[FCFindex]],FCF[FCFindex]))</f>
        <v>6Rot</v>
      </c>
      <c r="I637" s="118">
        <f>FCFdata[[#This Row],[SampleLabel]]+3</f>
        <v>106010003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106010005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107</v>
      </c>
      <c r="B638" s="1">
        <f t="shared" si="37"/>
        <v>1</v>
      </c>
      <c r="C638" s="1">
        <f t="shared" si="38"/>
        <v>0</v>
      </c>
      <c r="D638" s="134">
        <f t="shared" si="36"/>
        <v>107010000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1OctM</v>
      </c>
      <c r="H638" s="1" t="str">
        <f>INDEX(FCF[MarkTo],MATCH(FCFdata[[#This Row],[FCFindex]],FCF[FCFindex]))</f>
        <v>2D</v>
      </c>
      <c r="I638" s="118">
        <f>FCFdata[[#This Row],[SampleLabel]]+3</f>
        <v>107010003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107010005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107</v>
      </c>
      <c r="B639" s="1">
        <f t="shared" si="37"/>
        <v>1</v>
      </c>
      <c r="C639" s="1">
        <f t="shared" si="38"/>
        <v>1</v>
      </c>
      <c r="D639" s="134">
        <f t="shared" si="36"/>
        <v>107010000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2D</v>
      </c>
      <c r="H639" s="1" t="str">
        <f>INDEX(FCF[MarkTo],MATCH(FCFdata[[#This Row],[FCFindex]],FCF[FCFindex]))</f>
        <v>2c</v>
      </c>
      <c r="I639" s="118">
        <f>FCFdata[[#This Row],[SampleLabel]]+3</f>
        <v>107010003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107010005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107</v>
      </c>
      <c r="B640" s="1">
        <f t="shared" si="37"/>
        <v>1</v>
      </c>
      <c r="C640" s="1">
        <f t="shared" si="38"/>
        <v>2</v>
      </c>
      <c r="D640" s="134">
        <f t="shared" si="36"/>
        <v>107010000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2c</v>
      </c>
      <c r="H640" s="1" t="str">
        <f>INDEX(FCF[MarkTo],MATCH(FCFdata[[#This Row],[FCFindex]],FCF[FCFindex]))</f>
        <v>3P</v>
      </c>
      <c r="I640" s="118">
        <f>FCFdata[[#This Row],[SampleLabel]]+3</f>
        <v>107010003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107010005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107</v>
      </c>
      <c r="B641" s="1">
        <f t="shared" si="37"/>
        <v>1</v>
      </c>
      <c r="C641" s="1">
        <f t="shared" si="38"/>
        <v>3</v>
      </c>
      <c r="D641" s="134">
        <f t="shared" si="36"/>
        <v>107010000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3P</v>
      </c>
      <c r="H641" s="1" t="str">
        <f>INDEX(FCF[MarkTo],MATCH(FCFdata[[#This Row],[FCFindex]],FCF[FCFindex]))</f>
        <v>4S</v>
      </c>
      <c r="I641" s="118">
        <f>FCFdata[[#This Row],[SampleLabel]]+3</f>
        <v>107010003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107010005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107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107010000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4S</v>
      </c>
      <c r="H642" s="1" t="str">
        <f>INDEX(FCF[MarkTo],MATCH(FCFdata[[#This Row],[FCFindex]],FCF[FCFindex]))</f>
        <v>5U</v>
      </c>
      <c r="I642" s="118">
        <f>FCFdata[[#This Row],[SampleLabel]]+3</f>
        <v>107010003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107010005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107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107010000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5U</v>
      </c>
      <c r="H643" s="1" t="str">
        <f>INDEX(FCF[MarkTo],MATCH(FCFdata[[#This Row],[FCFindex]],FCF[FCFindex]))</f>
        <v>6Rot</v>
      </c>
      <c r="I643" s="118">
        <f>FCFdata[[#This Row],[SampleLabel]]+3</f>
        <v>107010003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107010005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108</v>
      </c>
      <c r="B644" s="1">
        <f t="shared" si="41"/>
        <v>1</v>
      </c>
      <c r="C644" s="1">
        <f t="shared" si="42"/>
        <v>0</v>
      </c>
      <c r="D644" s="134">
        <f t="shared" si="40"/>
        <v>108010000</v>
      </c>
      <c r="E644" s="1">
        <f>INDEX(FCF[From],MATCH(FCFdata[[#This Row],[FCFindex]],FCF[FCFindex]))</f>
        <v>1</v>
      </c>
      <c r="F644" s="1">
        <f>INDEX(FCF[To],MATCH(FCFdata[[#This Row],[FCFindex]],FCF[FCFindex]))</f>
        <v>2</v>
      </c>
      <c r="G644" s="1" t="str">
        <f>INDEX(FCF[MarkFrom],MATCH(FCFdata[[#This Row],[FCFindex]],FCF[FCFindex]))</f>
        <v>1OctM</v>
      </c>
      <c r="H644" s="1" t="str">
        <f>INDEX(FCF[MarkTo],MATCH(FCFdata[[#This Row],[FCFindex]],FCF[FCFindex]))</f>
        <v>2D</v>
      </c>
      <c r="I644" s="118">
        <f>FCFdata[[#This Row],[SampleLabel]]+3</f>
        <v>108010003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108010005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108</v>
      </c>
      <c r="B645" s="1">
        <f t="shared" si="41"/>
        <v>1</v>
      </c>
      <c r="C645" s="1">
        <f t="shared" si="42"/>
        <v>1</v>
      </c>
      <c r="D645" s="134">
        <f t="shared" si="40"/>
        <v>108010000</v>
      </c>
      <c r="E645" s="1">
        <f>INDEX(FCF[From],MATCH(FCFdata[[#This Row],[FCFindex]],FCF[FCFindex]))</f>
        <v>2</v>
      </c>
      <c r="F645" s="1">
        <f>INDEX(FCF[To],MATCH(FCFdata[[#This Row],[FCFindex]],FCF[FCFindex]))</f>
        <v>3</v>
      </c>
      <c r="G645" s="1" t="str">
        <f>INDEX(FCF[MarkFrom],MATCH(FCFdata[[#This Row],[FCFindex]],FCF[FCFindex]))</f>
        <v>2D</v>
      </c>
      <c r="H645" s="1" t="str">
        <f>INDEX(FCF[MarkTo],MATCH(FCFdata[[#This Row],[FCFindex]],FCF[FCFindex]))</f>
        <v>2c</v>
      </c>
      <c r="I645" s="118">
        <f>FCFdata[[#This Row],[SampleLabel]]+3</f>
        <v>108010003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108010005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108</v>
      </c>
      <c r="B646" s="1">
        <f t="shared" si="41"/>
        <v>1</v>
      </c>
      <c r="C646" s="1">
        <f t="shared" si="42"/>
        <v>2</v>
      </c>
      <c r="D646" s="134">
        <f t="shared" si="40"/>
        <v>108010000</v>
      </c>
      <c r="E646" s="1">
        <f>INDEX(FCF[From],MATCH(FCFdata[[#This Row],[FCFindex]],FCF[FCFindex]))</f>
        <v>3</v>
      </c>
      <c r="F646" s="1">
        <f>INDEX(FCF[To],MATCH(FCFdata[[#This Row],[FCFindex]],FCF[FCFindex]))</f>
        <v>4</v>
      </c>
      <c r="G646" s="1" t="str">
        <f>INDEX(FCF[MarkFrom],MATCH(FCFdata[[#This Row],[FCFindex]],FCF[FCFindex]))</f>
        <v>2c</v>
      </c>
      <c r="H646" s="1" t="str">
        <f>INDEX(FCF[MarkTo],MATCH(FCFdata[[#This Row],[FCFindex]],FCF[FCFindex]))</f>
        <v>3P</v>
      </c>
      <c r="I646" s="118">
        <f>FCFdata[[#This Row],[SampleLabel]]+3</f>
        <v>108010003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108010005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108</v>
      </c>
      <c r="B647" s="1">
        <f t="shared" si="41"/>
        <v>1</v>
      </c>
      <c r="C647" s="1">
        <f t="shared" si="42"/>
        <v>3</v>
      </c>
      <c r="D647" s="134">
        <f t="shared" si="40"/>
        <v>108010000</v>
      </c>
      <c r="E647" s="1">
        <f>INDEX(FCF[From],MATCH(FCFdata[[#This Row],[FCFindex]],FCF[FCFindex]))</f>
        <v>4</v>
      </c>
      <c r="F647" s="1">
        <f>INDEX(FCF[To],MATCH(FCFdata[[#This Row],[FCFindex]],FCF[FCFindex]))</f>
        <v>5</v>
      </c>
      <c r="G647" s="1" t="str">
        <f>INDEX(FCF[MarkFrom],MATCH(FCFdata[[#This Row],[FCFindex]],FCF[FCFindex]))</f>
        <v>3P</v>
      </c>
      <c r="H647" s="1" t="str">
        <f>INDEX(FCF[MarkTo],MATCH(FCFdata[[#This Row],[FCFindex]],FCF[FCFindex]))</f>
        <v>4S</v>
      </c>
      <c r="I647" s="118">
        <f>FCFdata[[#This Row],[SampleLabel]]+3</f>
        <v>108010003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108010005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108</v>
      </c>
      <c r="B648" s="1">
        <f t="shared" si="41"/>
        <v>1</v>
      </c>
      <c r="C648" s="1">
        <f t="shared" si="42"/>
        <v>4</v>
      </c>
      <c r="D648" s="134">
        <f t="shared" si="40"/>
        <v>108010000</v>
      </c>
      <c r="E648" s="1">
        <f>INDEX(FCF[From],MATCH(FCFdata[[#This Row],[FCFindex]],FCF[FCFindex]))</f>
        <v>5</v>
      </c>
      <c r="F648" s="1">
        <f>INDEX(FCF[To],MATCH(FCFdata[[#This Row],[FCFindex]],FCF[FCFindex]))</f>
        <v>6</v>
      </c>
      <c r="G648" s="1" t="str">
        <f>INDEX(FCF[MarkFrom],MATCH(FCFdata[[#This Row],[FCFindex]],FCF[FCFindex]))</f>
        <v>4S</v>
      </c>
      <c r="H648" s="1" t="str">
        <f>INDEX(FCF[MarkTo],MATCH(FCFdata[[#This Row],[FCFindex]],FCF[FCFindex]))</f>
        <v>5U</v>
      </c>
      <c r="I648" s="118">
        <f>FCFdata[[#This Row],[SampleLabel]]+3</f>
        <v>108010003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108010005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108</v>
      </c>
      <c r="B649" s="1">
        <f t="shared" si="41"/>
        <v>1</v>
      </c>
      <c r="C649" s="1">
        <f t="shared" si="42"/>
        <v>5</v>
      </c>
      <c r="D649" s="134">
        <f t="shared" si="40"/>
        <v>108010000</v>
      </c>
      <c r="E649" s="1">
        <f>INDEX(FCF[From],MATCH(FCFdata[[#This Row],[FCFindex]],FCF[FCFindex]))</f>
        <v>6</v>
      </c>
      <c r="F649" s="1">
        <f>INDEX(FCF[To],MATCH(FCFdata[[#This Row],[FCFindex]],FCF[FCFindex]))</f>
        <v>7</v>
      </c>
      <c r="G649" s="1" t="str">
        <f>INDEX(FCF[MarkFrom],MATCH(FCFdata[[#This Row],[FCFindex]],FCF[FCFindex]))</f>
        <v>5U</v>
      </c>
      <c r="H649" s="1" t="str">
        <f>INDEX(FCF[MarkTo],MATCH(FCFdata[[#This Row],[FCFindex]],FCF[FCFindex]))</f>
        <v>6Rot</v>
      </c>
      <c r="I649" s="118">
        <f>FCFdata[[#This Row],[SampleLabel]]+3</f>
        <v>108010003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108010005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109</v>
      </c>
      <c r="B650" s="1">
        <f t="shared" si="41"/>
        <v>1</v>
      </c>
      <c r="C650" s="1">
        <f t="shared" si="42"/>
        <v>0</v>
      </c>
      <c r="D650" s="134">
        <f t="shared" si="40"/>
        <v>109010000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1OctM</v>
      </c>
      <c r="H650" s="1" t="str">
        <f>INDEX(FCF[MarkTo],MATCH(FCFdata[[#This Row],[FCFindex]],FCF[FCFindex]))</f>
        <v>2D</v>
      </c>
      <c r="I650" s="118">
        <f>FCFdata[[#This Row],[SampleLabel]]+3</f>
        <v>109010003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109010005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109</v>
      </c>
      <c r="B651" s="1">
        <f t="shared" si="41"/>
        <v>1</v>
      </c>
      <c r="C651" s="1">
        <f t="shared" si="42"/>
        <v>1</v>
      </c>
      <c r="D651" s="134">
        <f t="shared" si="40"/>
        <v>109010000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2D</v>
      </c>
      <c r="H651" s="1" t="str">
        <f>INDEX(FCF[MarkTo],MATCH(FCFdata[[#This Row],[FCFindex]],FCF[FCFindex]))</f>
        <v>2c</v>
      </c>
      <c r="I651" s="118">
        <f>FCFdata[[#This Row],[SampleLabel]]+3</f>
        <v>109010003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109010005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109</v>
      </c>
      <c r="B652" s="1">
        <f t="shared" si="41"/>
        <v>1</v>
      </c>
      <c r="C652" s="1">
        <f t="shared" si="42"/>
        <v>2</v>
      </c>
      <c r="D652" s="134">
        <f t="shared" si="40"/>
        <v>109010000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2c</v>
      </c>
      <c r="H652" s="1" t="str">
        <f>INDEX(FCF[MarkTo],MATCH(FCFdata[[#This Row],[FCFindex]],FCF[FCFindex]))</f>
        <v>3P</v>
      </c>
      <c r="I652" s="118">
        <f>FCFdata[[#This Row],[SampleLabel]]+3</f>
        <v>109010003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109010005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109</v>
      </c>
      <c r="B653" s="1">
        <f t="shared" si="41"/>
        <v>1</v>
      </c>
      <c r="C653" s="1">
        <f t="shared" si="42"/>
        <v>3</v>
      </c>
      <c r="D653" s="134">
        <f t="shared" si="40"/>
        <v>109010000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3P</v>
      </c>
      <c r="H653" s="1" t="str">
        <f>INDEX(FCF[MarkTo],MATCH(FCFdata[[#This Row],[FCFindex]],FCF[FCFindex]))</f>
        <v>4S</v>
      </c>
      <c r="I653" s="118">
        <f>FCFdata[[#This Row],[SampleLabel]]+3</f>
        <v>109010003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109010005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109</v>
      </c>
      <c r="B654" s="1">
        <f t="shared" si="41"/>
        <v>1</v>
      </c>
      <c r="C654" s="1">
        <f t="shared" si="42"/>
        <v>4</v>
      </c>
      <c r="D654" s="134">
        <f t="shared" si="40"/>
        <v>109010000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4S</v>
      </c>
      <c r="H654" s="1" t="str">
        <f>INDEX(FCF[MarkTo],MATCH(FCFdata[[#This Row],[FCFindex]],FCF[FCFindex]))</f>
        <v>5U</v>
      </c>
      <c r="I654" s="118">
        <f>FCFdata[[#This Row],[SampleLabel]]+3</f>
        <v>109010003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109010005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109</v>
      </c>
      <c r="B655" s="1">
        <f t="shared" si="41"/>
        <v>1</v>
      </c>
      <c r="C655" s="1">
        <f t="shared" si="42"/>
        <v>5</v>
      </c>
      <c r="D655" s="134">
        <f t="shared" si="40"/>
        <v>109010000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5U</v>
      </c>
      <c r="H655" s="1" t="str">
        <f>INDEX(FCF[MarkTo],MATCH(FCFdata[[#This Row],[FCFindex]],FCF[FCFindex]))</f>
        <v>6Rot</v>
      </c>
      <c r="I655" s="118">
        <f>FCFdata[[#This Row],[SampleLabel]]+3</f>
        <v>109010003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109010005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110</v>
      </c>
      <c r="B656" s="1">
        <f t="shared" si="41"/>
        <v>1</v>
      </c>
      <c r="C656" s="1">
        <f t="shared" si="42"/>
        <v>0</v>
      </c>
      <c r="D656" s="134">
        <f t="shared" si="40"/>
        <v>110010000</v>
      </c>
      <c r="E656" s="1">
        <f>INDEX(FCF[From],MATCH(FCFdata[[#This Row],[FCFindex]],FCF[FCFindex]))</f>
        <v>1</v>
      </c>
      <c r="F656" s="1">
        <f>INDEX(FCF[To],MATCH(FCFdata[[#This Row],[FCFindex]],FCF[FCFindex]))</f>
        <v>2</v>
      </c>
      <c r="G656" s="1" t="str">
        <f>INDEX(FCF[MarkFrom],MATCH(FCFdata[[#This Row],[FCFindex]],FCF[FCFindex]))</f>
        <v>1OctM</v>
      </c>
      <c r="H656" s="1" t="str">
        <f>INDEX(FCF[MarkTo],MATCH(FCFdata[[#This Row],[FCFindex]],FCF[FCFindex]))</f>
        <v>2D</v>
      </c>
      <c r="I656" s="118">
        <f>FCFdata[[#This Row],[SampleLabel]]+3</f>
        <v>110010003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110010005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110</v>
      </c>
      <c r="B657" s="1">
        <f t="shared" si="41"/>
        <v>1</v>
      </c>
      <c r="C657" s="1">
        <f t="shared" si="42"/>
        <v>1</v>
      </c>
      <c r="D657" s="134">
        <f t="shared" si="40"/>
        <v>110010000</v>
      </c>
      <c r="E657" s="1">
        <f>INDEX(FCF[From],MATCH(FCFdata[[#This Row],[FCFindex]],FCF[FCFindex]))</f>
        <v>2</v>
      </c>
      <c r="F657" s="1">
        <f>INDEX(FCF[To],MATCH(FCFdata[[#This Row],[FCFindex]],FCF[FCFindex]))</f>
        <v>3</v>
      </c>
      <c r="G657" s="1" t="str">
        <f>INDEX(FCF[MarkFrom],MATCH(FCFdata[[#This Row],[FCFindex]],FCF[FCFindex]))</f>
        <v>2D</v>
      </c>
      <c r="H657" s="1" t="str">
        <f>INDEX(FCF[MarkTo],MATCH(FCFdata[[#This Row],[FCFindex]],FCF[FCFindex]))</f>
        <v>2c</v>
      </c>
      <c r="I657" s="118">
        <f>FCFdata[[#This Row],[SampleLabel]]+3</f>
        <v>110010003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110010005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110</v>
      </c>
      <c r="B658" s="1">
        <f t="shared" si="41"/>
        <v>1</v>
      </c>
      <c r="C658" s="1">
        <f t="shared" si="42"/>
        <v>2</v>
      </c>
      <c r="D658" s="134">
        <f t="shared" si="40"/>
        <v>110010000</v>
      </c>
      <c r="E658" s="1">
        <f>INDEX(FCF[From],MATCH(FCFdata[[#This Row],[FCFindex]],FCF[FCFindex]))</f>
        <v>3</v>
      </c>
      <c r="F658" s="1">
        <f>INDEX(FCF[To],MATCH(FCFdata[[#This Row],[FCFindex]],FCF[FCFindex]))</f>
        <v>4</v>
      </c>
      <c r="G658" s="1" t="str">
        <f>INDEX(FCF[MarkFrom],MATCH(FCFdata[[#This Row],[FCFindex]],FCF[FCFindex]))</f>
        <v>2c</v>
      </c>
      <c r="H658" s="1" t="str">
        <f>INDEX(FCF[MarkTo],MATCH(FCFdata[[#This Row],[FCFindex]],FCF[FCFindex]))</f>
        <v>3P</v>
      </c>
      <c r="I658" s="118">
        <f>FCFdata[[#This Row],[SampleLabel]]+3</f>
        <v>110010003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110010005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110</v>
      </c>
      <c r="B659" s="1">
        <f t="shared" si="41"/>
        <v>1</v>
      </c>
      <c r="C659" s="1">
        <f t="shared" si="42"/>
        <v>3</v>
      </c>
      <c r="D659" s="134">
        <f t="shared" si="40"/>
        <v>110010000</v>
      </c>
      <c r="E659" s="1">
        <f>INDEX(FCF[From],MATCH(FCFdata[[#This Row],[FCFindex]],FCF[FCFindex]))</f>
        <v>4</v>
      </c>
      <c r="F659" s="1">
        <f>INDEX(FCF[To],MATCH(FCFdata[[#This Row],[FCFindex]],FCF[FCFindex]))</f>
        <v>5</v>
      </c>
      <c r="G659" s="1" t="str">
        <f>INDEX(FCF[MarkFrom],MATCH(FCFdata[[#This Row],[FCFindex]],FCF[FCFindex]))</f>
        <v>3P</v>
      </c>
      <c r="H659" s="1" t="str">
        <f>INDEX(FCF[MarkTo],MATCH(FCFdata[[#This Row],[FCFindex]],FCF[FCFindex]))</f>
        <v>4S</v>
      </c>
      <c r="I659" s="118">
        <f>FCFdata[[#This Row],[SampleLabel]]+3</f>
        <v>110010003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110010005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110</v>
      </c>
      <c r="B660" s="1">
        <f t="shared" si="41"/>
        <v>1</v>
      </c>
      <c r="C660" s="1">
        <f t="shared" si="42"/>
        <v>4</v>
      </c>
      <c r="D660" s="134">
        <f t="shared" si="40"/>
        <v>110010000</v>
      </c>
      <c r="E660" s="1">
        <f>INDEX(FCF[From],MATCH(FCFdata[[#This Row],[FCFindex]],FCF[FCFindex]))</f>
        <v>5</v>
      </c>
      <c r="F660" s="1">
        <f>INDEX(FCF[To],MATCH(FCFdata[[#This Row],[FCFindex]],FCF[FCFindex]))</f>
        <v>6</v>
      </c>
      <c r="G660" s="1" t="str">
        <f>INDEX(FCF[MarkFrom],MATCH(FCFdata[[#This Row],[FCFindex]],FCF[FCFindex]))</f>
        <v>4S</v>
      </c>
      <c r="H660" s="1" t="str">
        <f>INDEX(FCF[MarkTo],MATCH(FCFdata[[#This Row],[FCFindex]],FCF[FCFindex]))</f>
        <v>5U</v>
      </c>
      <c r="I660" s="118">
        <f>FCFdata[[#This Row],[SampleLabel]]+3</f>
        <v>110010003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110010005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110</v>
      </c>
      <c r="B661" s="1">
        <f t="shared" si="41"/>
        <v>1</v>
      </c>
      <c r="C661" s="1">
        <f t="shared" si="42"/>
        <v>5</v>
      </c>
      <c r="D661" s="134">
        <f t="shared" si="40"/>
        <v>110010000</v>
      </c>
      <c r="E661" s="1">
        <f>INDEX(FCF[From],MATCH(FCFdata[[#This Row],[FCFindex]],FCF[FCFindex]))</f>
        <v>6</v>
      </c>
      <c r="F661" s="1">
        <f>INDEX(FCF[To],MATCH(FCFdata[[#This Row],[FCFindex]],FCF[FCFindex]))</f>
        <v>7</v>
      </c>
      <c r="G661" s="1" t="str">
        <f>INDEX(FCF[MarkFrom],MATCH(FCFdata[[#This Row],[FCFindex]],FCF[FCFindex]))</f>
        <v>5U</v>
      </c>
      <c r="H661" s="1" t="str">
        <f>INDEX(FCF[MarkTo],MATCH(FCFdata[[#This Row],[FCFindex]],FCF[FCFindex]))</f>
        <v>6Rot</v>
      </c>
      <c r="I661" s="118">
        <f>FCFdata[[#This Row],[SampleLabel]]+3</f>
        <v>110010003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110010005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111</v>
      </c>
      <c r="B662" s="1">
        <f t="shared" si="41"/>
        <v>1</v>
      </c>
      <c r="C662" s="1">
        <f t="shared" si="42"/>
        <v>0</v>
      </c>
      <c r="D662" s="134">
        <f t="shared" si="40"/>
        <v>111010000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1OctM</v>
      </c>
      <c r="H662" s="1" t="str">
        <f>INDEX(FCF[MarkTo],MATCH(FCFdata[[#This Row],[FCFindex]],FCF[FCFindex]))</f>
        <v>2D</v>
      </c>
      <c r="I662" s="118">
        <f>FCFdata[[#This Row],[SampleLabel]]+3</f>
        <v>111010003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111010005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111</v>
      </c>
      <c r="B663" s="1">
        <f t="shared" si="41"/>
        <v>1</v>
      </c>
      <c r="C663" s="1">
        <f t="shared" si="42"/>
        <v>1</v>
      </c>
      <c r="D663" s="134">
        <f t="shared" si="40"/>
        <v>111010000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111010003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111010005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111</v>
      </c>
      <c r="B664" s="1">
        <f t="shared" si="41"/>
        <v>1</v>
      </c>
      <c r="C664" s="1">
        <f t="shared" si="42"/>
        <v>2</v>
      </c>
      <c r="D664" s="134">
        <f t="shared" si="40"/>
        <v>111010000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3P</v>
      </c>
      <c r="I664" s="118">
        <f>FCFdata[[#This Row],[SampleLabel]]+3</f>
        <v>111010003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111010005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111</v>
      </c>
      <c r="B665" s="1">
        <f t="shared" si="41"/>
        <v>1</v>
      </c>
      <c r="C665" s="1">
        <f t="shared" si="42"/>
        <v>3</v>
      </c>
      <c r="D665" s="134">
        <f t="shared" si="40"/>
        <v>111010000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3P</v>
      </c>
      <c r="H665" s="1" t="str">
        <f>INDEX(FCF[MarkTo],MATCH(FCFdata[[#This Row],[FCFindex]],FCF[FCFindex]))</f>
        <v>4S</v>
      </c>
      <c r="I665" s="118">
        <f>FCFdata[[#This Row],[SampleLabel]]+3</f>
        <v>111010003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111010005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111</v>
      </c>
      <c r="B666" s="1">
        <f t="shared" si="41"/>
        <v>1</v>
      </c>
      <c r="C666" s="1">
        <f t="shared" si="42"/>
        <v>4</v>
      </c>
      <c r="D666" s="134">
        <f t="shared" si="40"/>
        <v>111010000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4S</v>
      </c>
      <c r="H666" s="1" t="str">
        <f>INDEX(FCF[MarkTo],MATCH(FCFdata[[#This Row],[FCFindex]],FCF[FCFindex]))</f>
        <v>5U</v>
      </c>
      <c r="I666" s="118">
        <f>FCFdata[[#This Row],[SampleLabel]]+3</f>
        <v>111010003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111010005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111</v>
      </c>
      <c r="B667" s="1">
        <f t="shared" si="41"/>
        <v>1</v>
      </c>
      <c r="C667" s="1">
        <f t="shared" si="42"/>
        <v>5</v>
      </c>
      <c r="D667" s="134">
        <f t="shared" si="40"/>
        <v>111010000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5U</v>
      </c>
      <c r="H667" s="1" t="str">
        <f>INDEX(FCF[MarkTo],MATCH(FCFdata[[#This Row],[FCFindex]],FCF[FCFindex]))</f>
        <v>6Rot</v>
      </c>
      <c r="I667" s="118">
        <f>FCFdata[[#This Row],[SampleLabel]]+3</f>
        <v>111010003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111010005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112</v>
      </c>
      <c r="B668" s="1">
        <f t="shared" si="41"/>
        <v>1</v>
      </c>
      <c r="C668" s="1">
        <f t="shared" si="42"/>
        <v>0</v>
      </c>
      <c r="D668" s="134">
        <f t="shared" si="40"/>
        <v>112010000</v>
      </c>
      <c r="E668" s="1">
        <f>INDEX(FCF[From],MATCH(FCFdata[[#This Row],[FCFindex]],FCF[FCFindex]))</f>
        <v>1</v>
      </c>
      <c r="F668" s="1">
        <f>INDEX(FCF[To],MATCH(FCFdata[[#This Row],[FCFindex]],FCF[FCFindex]))</f>
        <v>2</v>
      </c>
      <c r="G668" s="1" t="str">
        <f>INDEX(FCF[MarkFrom],MATCH(FCFdata[[#This Row],[FCFindex]],FCF[FCFindex]))</f>
        <v>1OctM</v>
      </c>
      <c r="H668" s="1" t="str">
        <f>INDEX(FCF[MarkTo],MATCH(FCFdata[[#This Row],[FCFindex]],FCF[FCFindex]))</f>
        <v>2D</v>
      </c>
      <c r="I668" s="118">
        <f>FCFdata[[#This Row],[SampleLabel]]+3</f>
        <v>112010003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112010005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112</v>
      </c>
      <c r="B669" s="1">
        <f t="shared" si="41"/>
        <v>1</v>
      </c>
      <c r="C669" s="1">
        <f t="shared" si="42"/>
        <v>1</v>
      </c>
      <c r="D669" s="134">
        <f t="shared" si="40"/>
        <v>112010000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2D</v>
      </c>
      <c r="H669" s="1" t="str">
        <f>INDEX(FCF[MarkTo],MATCH(FCFdata[[#This Row],[FCFindex]],FCF[FCFindex]))</f>
        <v>2c</v>
      </c>
      <c r="I669" s="118">
        <f>FCFdata[[#This Row],[SampleLabel]]+3</f>
        <v>112010003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112010005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112</v>
      </c>
      <c r="B670" s="1">
        <f t="shared" si="41"/>
        <v>1</v>
      </c>
      <c r="C670" s="1">
        <f t="shared" si="42"/>
        <v>2</v>
      </c>
      <c r="D670" s="134">
        <f t="shared" si="40"/>
        <v>112010000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2c</v>
      </c>
      <c r="H670" s="1" t="str">
        <f>INDEX(FCF[MarkTo],MATCH(FCFdata[[#This Row],[FCFindex]],FCF[FCFindex]))</f>
        <v>3P</v>
      </c>
      <c r="I670" s="118">
        <f>FCFdata[[#This Row],[SampleLabel]]+3</f>
        <v>112010003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112010005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112</v>
      </c>
      <c r="B671" s="1">
        <f t="shared" si="41"/>
        <v>1</v>
      </c>
      <c r="C671" s="1">
        <f t="shared" si="42"/>
        <v>3</v>
      </c>
      <c r="D671" s="134">
        <f t="shared" si="40"/>
        <v>112010000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3P</v>
      </c>
      <c r="H671" s="1" t="str">
        <f>INDEX(FCF[MarkTo],MATCH(FCFdata[[#This Row],[FCFindex]],FCF[FCFindex]))</f>
        <v>4S</v>
      </c>
      <c r="I671" s="118">
        <f>FCFdata[[#This Row],[SampleLabel]]+3</f>
        <v>112010003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112010005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112</v>
      </c>
      <c r="B672" s="1">
        <f t="shared" si="41"/>
        <v>1</v>
      </c>
      <c r="C672" s="1">
        <f t="shared" si="42"/>
        <v>4</v>
      </c>
      <c r="D672" s="134">
        <f t="shared" si="40"/>
        <v>112010000</v>
      </c>
      <c r="E672" s="1">
        <f>INDEX(FCF[From],MATCH(FCFdata[[#This Row],[FCFindex]],FCF[FCFindex]))</f>
        <v>5</v>
      </c>
      <c r="F672" s="1">
        <f>INDEX(FCF[To],MATCH(FCFdata[[#This Row],[FCFindex]],FCF[FCFindex]))</f>
        <v>6</v>
      </c>
      <c r="G672" s="1" t="str">
        <f>INDEX(FCF[MarkFrom],MATCH(FCFdata[[#This Row],[FCFindex]],FCF[FCFindex]))</f>
        <v>4S</v>
      </c>
      <c r="H672" s="1" t="str">
        <f>INDEX(FCF[MarkTo],MATCH(FCFdata[[#This Row],[FCFindex]],FCF[FCFindex]))</f>
        <v>5U</v>
      </c>
      <c r="I672" s="118">
        <f>FCFdata[[#This Row],[SampleLabel]]+3</f>
        <v>112010003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112010005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112</v>
      </c>
      <c r="B673" s="1">
        <f t="shared" si="41"/>
        <v>1</v>
      </c>
      <c r="C673" s="1">
        <f t="shared" si="42"/>
        <v>5</v>
      </c>
      <c r="D673" s="134">
        <f t="shared" si="40"/>
        <v>112010000</v>
      </c>
      <c r="E673" s="1">
        <f>INDEX(FCF[From],MATCH(FCFdata[[#This Row],[FCFindex]],FCF[FCFindex]))</f>
        <v>6</v>
      </c>
      <c r="F673" s="1">
        <f>INDEX(FCF[To],MATCH(FCFdata[[#This Row],[FCFindex]],FCF[FCFindex]))</f>
        <v>7</v>
      </c>
      <c r="G673" s="1" t="str">
        <f>INDEX(FCF[MarkFrom],MATCH(FCFdata[[#This Row],[FCFindex]],FCF[FCFindex]))</f>
        <v>5U</v>
      </c>
      <c r="H673" s="1" t="str">
        <f>INDEX(FCF[MarkTo],MATCH(FCFdata[[#This Row],[FCFindex]],FCF[FCFindex]))</f>
        <v>6Rot</v>
      </c>
      <c r="I673" s="118">
        <f>FCFdata[[#This Row],[SampleLabel]]+3</f>
        <v>112010003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112010005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113</v>
      </c>
      <c r="B674" s="1">
        <f t="shared" si="41"/>
        <v>1</v>
      </c>
      <c r="C674" s="1">
        <f t="shared" si="42"/>
        <v>0</v>
      </c>
      <c r="D674" s="134">
        <f t="shared" si="40"/>
        <v>113010000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1OctM</v>
      </c>
      <c r="H674" s="1" t="str">
        <f>INDEX(FCF[MarkTo],MATCH(FCFdata[[#This Row],[FCFindex]],FCF[FCFindex]))</f>
        <v>2D</v>
      </c>
      <c r="I674" s="118">
        <f>FCFdata[[#This Row],[SampleLabel]]+3</f>
        <v>113010003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113010005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113</v>
      </c>
      <c r="B675" s="1">
        <f t="shared" si="41"/>
        <v>1</v>
      </c>
      <c r="C675" s="1">
        <f t="shared" si="42"/>
        <v>1</v>
      </c>
      <c r="D675" s="134">
        <f t="shared" si="40"/>
        <v>113010000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2D</v>
      </c>
      <c r="H675" s="1" t="str">
        <f>INDEX(FCF[MarkTo],MATCH(FCFdata[[#This Row],[FCFindex]],FCF[FCFindex]))</f>
        <v>2c</v>
      </c>
      <c r="I675" s="118">
        <f>FCFdata[[#This Row],[SampleLabel]]+3</f>
        <v>113010003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113010005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113</v>
      </c>
      <c r="B676" s="1">
        <f t="shared" si="41"/>
        <v>1</v>
      </c>
      <c r="C676" s="1">
        <f t="shared" si="42"/>
        <v>2</v>
      </c>
      <c r="D676" s="134">
        <f t="shared" si="40"/>
        <v>113010000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2c</v>
      </c>
      <c r="H676" s="1" t="str">
        <f>INDEX(FCF[MarkTo],MATCH(FCFdata[[#This Row],[FCFindex]],FCF[FCFindex]))</f>
        <v>3P</v>
      </c>
      <c r="I676" s="118">
        <f>FCFdata[[#This Row],[SampleLabel]]+3</f>
        <v>113010003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113010005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113</v>
      </c>
      <c r="B677" s="1">
        <f t="shared" si="41"/>
        <v>1</v>
      </c>
      <c r="C677" s="1">
        <f t="shared" si="42"/>
        <v>3</v>
      </c>
      <c r="D677" s="134">
        <f t="shared" si="40"/>
        <v>113010000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3P</v>
      </c>
      <c r="H677" s="1" t="str">
        <f>INDEX(FCF[MarkTo],MATCH(FCFdata[[#This Row],[FCFindex]],FCF[FCFindex]))</f>
        <v>4S</v>
      </c>
      <c r="I677" s="118">
        <f>FCFdata[[#This Row],[SampleLabel]]+3</f>
        <v>113010003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113010005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113</v>
      </c>
      <c r="B678" s="1">
        <f t="shared" si="41"/>
        <v>1</v>
      </c>
      <c r="C678" s="1">
        <f t="shared" si="42"/>
        <v>4</v>
      </c>
      <c r="D678" s="134">
        <f t="shared" si="40"/>
        <v>113010000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4S</v>
      </c>
      <c r="H678" s="1" t="str">
        <f>INDEX(FCF[MarkTo],MATCH(FCFdata[[#This Row],[FCFindex]],FCF[FCFindex]))</f>
        <v>5U</v>
      </c>
      <c r="I678" s="118">
        <f>FCFdata[[#This Row],[SampleLabel]]+3</f>
        <v>113010003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113010005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113</v>
      </c>
      <c r="B679" s="1">
        <f t="shared" si="41"/>
        <v>1</v>
      </c>
      <c r="C679" s="1">
        <f t="shared" si="42"/>
        <v>5</v>
      </c>
      <c r="D679" s="134">
        <f t="shared" si="40"/>
        <v>113010000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5U</v>
      </c>
      <c r="H679" s="1" t="str">
        <f>INDEX(FCF[MarkTo],MATCH(FCFdata[[#This Row],[FCFindex]],FCF[FCFindex]))</f>
        <v>6Rot</v>
      </c>
      <c r="I679" s="118">
        <f>FCFdata[[#This Row],[SampleLabel]]+3</f>
        <v>113010003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113010005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114</v>
      </c>
      <c r="B680" s="1">
        <f t="shared" si="41"/>
        <v>1</v>
      </c>
      <c r="C680" s="1">
        <f t="shared" si="42"/>
        <v>0</v>
      </c>
      <c r="D680" s="134">
        <f t="shared" si="40"/>
        <v>114010000</v>
      </c>
      <c r="E680" s="1">
        <f>INDEX(FCF[From],MATCH(FCFdata[[#This Row],[FCFindex]],FCF[FCFindex]))</f>
        <v>1</v>
      </c>
      <c r="F680" s="1">
        <f>INDEX(FCF[To],MATCH(FCFdata[[#This Row],[FCFindex]],FCF[FCFindex]))</f>
        <v>2</v>
      </c>
      <c r="G680" s="1" t="str">
        <f>INDEX(FCF[MarkFrom],MATCH(FCFdata[[#This Row],[FCFindex]],FCF[FCFindex]))</f>
        <v>1OctM</v>
      </c>
      <c r="H680" s="1" t="str">
        <f>INDEX(FCF[MarkTo],MATCH(FCFdata[[#This Row],[FCFindex]],FCF[FCFindex]))</f>
        <v>2D</v>
      </c>
      <c r="I680" s="118">
        <f>FCFdata[[#This Row],[SampleLabel]]+3</f>
        <v>114010003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114010005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114</v>
      </c>
      <c r="B681" s="1">
        <f t="shared" si="41"/>
        <v>1</v>
      </c>
      <c r="C681" s="1">
        <f t="shared" si="42"/>
        <v>1</v>
      </c>
      <c r="D681" s="134">
        <f t="shared" si="40"/>
        <v>114010000</v>
      </c>
      <c r="E681" s="1">
        <f>INDEX(FCF[From],MATCH(FCFdata[[#This Row],[FCFindex]],FCF[FCFindex]))</f>
        <v>2</v>
      </c>
      <c r="F681" s="1">
        <f>INDEX(FCF[To],MATCH(FCFdata[[#This Row],[FCFindex]],FCF[FCFindex]))</f>
        <v>3</v>
      </c>
      <c r="G681" s="1" t="str">
        <f>INDEX(FCF[MarkFrom],MATCH(FCFdata[[#This Row],[FCFindex]],FCF[FCFindex]))</f>
        <v>2D</v>
      </c>
      <c r="H681" s="1" t="str">
        <f>INDEX(FCF[MarkTo],MATCH(FCFdata[[#This Row],[FCFindex]],FCF[FCFindex]))</f>
        <v>2c</v>
      </c>
      <c r="I681" s="118">
        <f>FCFdata[[#This Row],[SampleLabel]]+3</f>
        <v>114010003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114010005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114</v>
      </c>
      <c r="B682" s="1">
        <f t="shared" si="41"/>
        <v>1</v>
      </c>
      <c r="C682" s="1">
        <f t="shared" si="42"/>
        <v>2</v>
      </c>
      <c r="D682" s="134">
        <f t="shared" si="40"/>
        <v>114010000</v>
      </c>
      <c r="E682" s="1">
        <f>INDEX(FCF[From],MATCH(FCFdata[[#This Row],[FCFindex]],FCF[FCFindex]))</f>
        <v>3</v>
      </c>
      <c r="F682" s="1">
        <f>INDEX(FCF[To],MATCH(FCFdata[[#This Row],[FCFindex]],FCF[FCFindex]))</f>
        <v>4</v>
      </c>
      <c r="G682" s="1" t="str">
        <f>INDEX(FCF[MarkFrom],MATCH(FCFdata[[#This Row],[FCFindex]],FCF[FCFindex]))</f>
        <v>2c</v>
      </c>
      <c r="H682" s="1" t="str">
        <f>INDEX(FCF[MarkTo],MATCH(FCFdata[[#This Row],[FCFindex]],FCF[FCFindex]))</f>
        <v>3P</v>
      </c>
      <c r="I682" s="118">
        <f>FCFdata[[#This Row],[SampleLabel]]+3</f>
        <v>114010003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114010005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114</v>
      </c>
      <c r="B683" s="1">
        <f t="shared" si="41"/>
        <v>1</v>
      </c>
      <c r="C683" s="1">
        <f t="shared" si="42"/>
        <v>3</v>
      </c>
      <c r="D683" s="134">
        <f t="shared" si="40"/>
        <v>114010000</v>
      </c>
      <c r="E683" s="1">
        <f>INDEX(FCF[From],MATCH(FCFdata[[#This Row],[FCFindex]],FCF[FCFindex]))</f>
        <v>4</v>
      </c>
      <c r="F683" s="1">
        <f>INDEX(FCF[To],MATCH(FCFdata[[#This Row],[FCFindex]],FCF[FCFindex]))</f>
        <v>5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4S</v>
      </c>
      <c r="I683" s="118">
        <f>FCFdata[[#This Row],[SampleLabel]]+3</f>
        <v>114010003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114010005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114</v>
      </c>
      <c r="B684" s="1">
        <f t="shared" si="41"/>
        <v>1</v>
      </c>
      <c r="C684" s="1">
        <f t="shared" si="42"/>
        <v>4</v>
      </c>
      <c r="D684" s="134">
        <f t="shared" si="40"/>
        <v>114010000</v>
      </c>
      <c r="E684" s="1">
        <f>INDEX(FCF[From],MATCH(FCFdata[[#This Row],[FCFindex]],FCF[FCFindex]))</f>
        <v>5</v>
      </c>
      <c r="F684" s="1">
        <f>INDEX(FCF[To],MATCH(FCFdata[[#This Row],[FCFindex]],FCF[FCFindex]))</f>
        <v>6</v>
      </c>
      <c r="G684" s="1" t="str">
        <f>INDEX(FCF[MarkFrom],MATCH(FCFdata[[#This Row],[FCFindex]],FCF[FCFindex]))</f>
        <v>4S</v>
      </c>
      <c r="H684" s="1" t="str">
        <f>INDEX(FCF[MarkTo],MATCH(FCFdata[[#This Row],[FCFindex]],FCF[FCFindex]))</f>
        <v>5U</v>
      </c>
      <c r="I684" s="118">
        <f>FCFdata[[#This Row],[SampleLabel]]+3</f>
        <v>114010003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114010005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114</v>
      </c>
      <c r="B685" s="1">
        <f t="shared" si="41"/>
        <v>1</v>
      </c>
      <c r="C685" s="1">
        <f t="shared" si="42"/>
        <v>5</v>
      </c>
      <c r="D685" s="134">
        <f t="shared" si="40"/>
        <v>114010000</v>
      </c>
      <c r="E685" s="1">
        <f>INDEX(FCF[From],MATCH(FCFdata[[#This Row],[FCFindex]],FCF[FCFindex]))</f>
        <v>6</v>
      </c>
      <c r="F685" s="1">
        <f>INDEX(FCF[To],MATCH(FCFdata[[#This Row],[FCFindex]],FCF[FCFindex]))</f>
        <v>7</v>
      </c>
      <c r="G685" s="1" t="str">
        <f>INDEX(FCF[MarkFrom],MATCH(FCFdata[[#This Row],[FCFindex]],FCF[FCFindex]))</f>
        <v>5U</v>
      </c>
      <c r="H685" s="1" t="str">
        <f>INDEX(FCF[MarkTo],MATCH(FCFdata[[#This Row],[FCFindex]],FCF[FCFindex]))</f>
        <v>6Rot</v>
      </c>
      <c r="I685" s="118">
        <f>FCFdata[[#This Row],[SampleLabel]]+3</f>
        <v>114010003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114010005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115</v>
      </c>
      <c r="B686" s="1">
        <f t="shared" si="41"/>
        <v>1</v>
      </c>
      <c r="C686" s="1">
        <f t="shared" si="42"/>
        <v>0</v>
      </c>
      <c r="D686" s="134">
        <f t="shared" si="40"/>
        <v>115010000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1OctM</v>
      </c>
      <c r="H686" s="1" t="str">
        <f>INDEX(FCF[MarkTo],MATCH(FCFdata[[#This Row],[FCFindex]],FCF[FCFindex]))</f>
        <v>2D</v>
      </c>
      <c r="I686" s="118">
        <f>FCFdata[[#This Row],[SampleLabel]]+3</f>
        <v>115010003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115010005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115</v>
      </c>
      <c r="B687" s="1">
        <f t="shared" si="41"/>
        <v>1</v>
      </c>
      <c r="C687" s="1">
        <f t="shared" si="42"/>
        <v>1</v>
      </c>
      <c r="D687" s="134">
        <f t="shared" si="40"/>
        <v>115010000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2D</v>
      </c>
      <c r="H687" s="1" t="str">
        <f>INDEX(FCF[MarkTo],MATCH(FCFdata[[#This Row],[FCFindex]],FCF[FCFindex]))</f>
        <v>2c</v>
      </c>
      <c r="I687" s="118">
        <f>FCFdata[[#This Row],[SampleLabel]]+3</f>
        <v>115010003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115010005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115</v>
      </c>
      <c r="B688" s="1">
        <f t="shared" si="41"/>
        <v>1</v>
      </c>
      <c r="C688" s="1">
        <f t="shared" si="42"/>
        <v>2</v>
      </c>
      <c r="D688" s="134">
        <f t="shared" si="40"/>
        <v>115010000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2c</v>
      </c>
      <c r="H688" s="1" t="str">
        <f>INDEX(FCF[MarkTo],MATCH(FCFdata[[#This Row],[FCFindex]],FCF[FCFindex]))</f>
        <v>3P</v>
      </c>
      <c r="I688" s="118">
        <f>FCFdata[[#This Row],[SampleLabel]]+3</f>
        <v>115010003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115010005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115</v>
      </c>
      <c r="B689" s="1">
        <f t="shared" si="41"/>
        <v>1</v>
      </c>
      <c r="C689" s="1">
        <f t="shared" si="42"/>
        <v>3</v>
      </c>
      <c r="D689" s="134">
        <f t="shared" si="40"/>
        <v>115010000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3P</v>
      </c>
      <c r="H689" s="1" t="str">
        <f>INDEX(FCF[MarkTo],MATCH(FCFdata[[#This Row],[FCFindex]],FCF[FCFindex]))</f>
        <v>4S</v>
      </c>
      <c r="I689" s="118">
        <f>FCFdata[[#This Row],[SampleLabel]]+3</f>
        <v>115010003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115010005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115</v>
      </c>
      <c r="B690" s="1">
        <f t="shared" si="41"/>
        <v>1</v>
      </c>
      <c r="C690" s="1">
        <f t="shared" si="42"/>
        <v>4</v>
      </c>
      <c r="D690" s="134">
        <f t="shared" si="40"/>
        <v>115010000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4S</v>
      </c>
      <c r="H690" s="1" t="str">
        <f>INDEX(FCF[MarkTo],MATCH(FCFdata[[#This Row],[FCFindex]],FCF[FCFindex]))</f>
        <v>5U</v>
      </c>
      <c r="I690" s="118">
        <f>FCFdata[[#This Row],[SampleLabel]]+3</f>
        <v>115010003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115010005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115</v>
      </c>
      <c r="B691" s="1">
        <f t="shared" si="41"/>
        <v>1</v>
      </c>
      <c r="C691" s="1">
        <f t="shared" si="42"/>
        <v>5</v>
      </c>
      <c r="D691" s="134">
        <f t="shared" si="40"/>
        <v>115010000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5U</v>
      </c>
      <c r="H691" s="1" t="str">
        <f>INDEX(FCF[MarkTo],MATCH(FCFdata[[#This Row],[FCFindex]],FCF[FCFindex]))</f>
        <v>6Rot</v>
      </c>
      <c r="I691" s="118">
        <f>FCFdata[[#This Row],[SampleLabel]]+3</f>
        <v>115010003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115010005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116</v>
      </c>
      <c r="B692" s="1">
        <f t="shared" si="41"/>
        <v>1</v>
      </c>
      <c r="C692" s="1">
        <f t="shared" si="42"/>
        <v>0</v>
      </c>
      <c r="D692" s="134">
        <f t="shared" si="40"/>
        <v>116010000</v>
      </c>
      <c r="E692" s="1">
        <f>INDEX(FCF[From],MATCH(FCFdata[[#This Row],[FCFindex]],FCF[FCFindex]))</f>
        <v>1</v>
      </c>
      <c r="F692" s="1">
        <f>INDEX(FCF[To],MATCH(FCFdata[[#This Row],[FCFindex]],FCF[FCFindex]))</f>
        <v>2</v>
      </c>
      <c r="G692" s="1" t="str">
        <f>INDEX(FCF[MarkFrom],MATCH(FCFdata[[#This Row],[FCFindex]],FCF[FCFindex]))</f>
        <v>1OctM</v>
      </c>
      <c r="H692" s="1" t="str">
        <f>INDEX(FCF[MarkTo],MATCH(FCFdata[[#This Row],[FCFindex]],FCF[FCFindex]))</f>
        <v>2D</v>
      </c>
      <c r="I692" s="118">
        <f>FCFdata[[#This Row],[SampleLabel]]+3</f>
        <v>116010003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116010005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116</v>
      </c>
      <c r="B693" s="1">
        <f t="shared" si="41"/>
        <v>1</v>
      </c>
      <c r="C693" s="1">
        <f t="shared" si="42"/>
        <v>1</v>
      </c>
      <c r="D693" s="134">
        <f t="shared" si="40"/>
        <v>116010000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116010003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116010005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116</v>
      </c>
      <c r="B694" s="1">
        <f t="shared" si="41"/>
        <v>1</v>
      </c>
      <c r="C694" s="1">
        <f t="shared" si="42"/>
        <v>2</v>
      </c>
      <c r="D694" s="134">
        <f t="shared" si="40"/>
        <v>116010000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3P</v>
      </c>
      <c r="I694" s="118">
        <f>FCFdata[[#This Row],[SampleLabel]]+3</f>
        <v>116010003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116010005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116</v>
      </c>
      <c r="B695" s="1">
        <f t="shared" si="41"/>
        <v>1</v>
      </c>
      <c r="C695" s="1">
        <f t="shared" si="42"/>
        <v>3</v>
      </c>
      <c r="D695" s="134">
        <f t="shared" si="40"/>
        <v>116010000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3P</v>
      </c>
      <c r="H695" s="1" t="str">
        <f>INDEX(FCF[MarkTo],MATCH(FCFdata[[#This Row],[FCFindex]],FCF[FCFindex]))</f>
        <v>4S</v>
      </c>
      <c r="I695" s="118">
        <f>FCFdata[[#This Row],[SampleLabel]]+3</f>
        <v>116010003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116010005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116</v>
      </c>
      <c r="B696" s="1">
        <f t="shared" si="41"/>
        <v>1</v>
      </c>
      <c r="C696" s="1">
        <f t="shared" si="42"/>
        <v>4</v>
      </c>
      <c r="D696" s="134">
        <f t="shared" si="40"/>
        <v>116010000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4S</v>
      </c>
      <c r="H696" s="1" t="str">
        <f>INDEX(FCF[MarkTo],MATCH(FCFdata[[#This Row],[FCFindex]],FCF[FCFindex]))</f>
        <v>5U</v>
      </c>
      <c r="I696" s="118">
        <f>FCFdata[[#This Row],[SampleLabel]]+3</f>
        <v>116010003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116010005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116</v>
      </c>
      <c r="B697" s="1">
        <f t="shared" si="41"/>
        <v>1</v>
      </c>
      <c r="C697" s="1">
        <f t="shared" si="42"/>
        <v>5</v>
      </c>
      <c r="D697" s="134">
        <f t="shared" si="40"/>
        <v>116010000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5U</v>
      </c>
      <c r="H697" s="1" t="str">
        <f>INDEX(FCF[MarkTo],MATCH(FCFdata[[#This Row],[FCFindex]],FCF[FCFindex]))</f>
        <v>6Rot</v>
      </c>
      <c r="I697" s="118">
        <f>FCFdata[[#This Row],[SampleLabel]]+3</f>
        <v>116010003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116010005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117</v>
      </c>
      <c r="B698" s="1">
        <f t="shared" si="41"/>
        <v>1</v>
      </c>
      <c r="C698" s="1">
        <f t="shared" si="42"/>
        <v>0</v>
      </c>
      <c r="D698" s="134">
        <f t="shared" si="40"/>
        <v>117010000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1OctM</v>
      </c>
      <c r="H698" s="1" t="str">
        <f>INDEX(FCF[MarkTo],MATCH(FCFdata[[#This Row],[FCFindex]],FCF[FCFindex]))</f>
        <v>2D</v>
      </c>
      <c r="I698" s="118">
        <f>FCFdata[[#This Row],[SampleLabel]]+3</f>
        <v>117010003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117010005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117</v>
      </c>
      <c r="B699" s="1">
        <f t="shared" si="41"/>
        <v>1</v>
      </c>
      <c r="C699" s="1">
        <f t="shared" si="42"/>
        <v>1</v>
      </c>
      <c r="D699" s="134">
        <f t="shared" si="40"/>
        <v>117010000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2D</v>
      </c>
      <c r="H699" s="1" t="str">
        <f>INDEX(FCF[MarkTo],MATCH(FCFdata[[#This Row],[FCFindex]],FCF[FCFindex]))</f>
        <v>2c</v>
      </c>
      <c r="I699" s="118">
        <f>FCFdata[[#This Row],[SampleLabel]]+3</f>
        <v>117010003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117010005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117</v>
      </c>
      <c r="B700" s="1">
        <f t="shared" si="41"/>
        <v>1</v>
      </c>
      <c r="C700" s="1">
        <f t="shared" si="42"/>
        <v>2</v>
      </c>
      <c r="D700" s="134">
        <f t="shared" si="40"/>
        <v>117010000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2c</v>
      </c>
      <c r="H700" s="1" t="str">
        <f>INDEX(FCF[MarkTo],MATCH(FCFdata[[#This Row],[FCFindex]],FCF[FCFindex]))</f>
        <v>3P</v>
      </c>
      <c r="I700" s="118">
        <f>FCFdata[[#This Row],[SampleLabel]]+3</f>
        <v>117010003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117010005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117</v>
      </c>
      <c r="B701" s="1">
        <f t="shared" si="41"/>
        <v>1</v>
      </c>
      <c r="C701" s="1">
        <f t="shared" si="42"/>
        <v>3</v>
      </c>
      <c r="D701" s="134">
        <f t="shared" si="40"/>
        <v>117010000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3P</v>
      </c>
      <c r="H701" s="1" t="str">
        <f>INDEX(FCF[MarkTo],MATCH(FCFdata[[#This Row],[FCFindex]],FCF[FCFindex]))</f>
        <v>4S</v>
      </c>
      <c r="I701" s="118">
        <f>FCFdata[[#This Row],[SampleLabel]]+3</f>
        <v>117010003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117010005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117</v>
      </c>
      <c r="B702" s="1">
        <f t="shared" si="41"/>
        <v>1</v>
      </c>
      <c r="C702" s="1">
        <f t="shared" si="42"/>
        <v>4</v>
      </c>
      <c r="D702" s="134">
        <f t="shared" si="40"/>
        <v>117010000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4S</v>
      </c>
      <c r="H702" s="1" t="str">
        <f>INDEX(FCF[MarkTo],MATCH(FCFdata[[#This Row],[FCFindex]],FCF[FCFindex]))</f>
        <v>5U</v>
      </c>
      <c r="I702" s="118">
        <f>FCFdata[[#This Row],[SampleLabel]]+3</f>
        <v>117010003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117010005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117</v>
      </c>
      <c r="B703" s="1">
        <f t="shared" si="41"/>
        <v>1</v>
      </c>
      <c r="C703" s="1">
        <f t="shared" si="42"/>
        <v>5</v>
      </c>
      <c r="D703" s="134">
        <f t="shared" si="40"/>
        <v>117010000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5U</v>
      </c>
      <c r="H703" s="1" t="str">
        <f>INDEX(FCF[MarkTo],MATCH(FCFdata[[#This Row],[FCFindex]],FCF[FCFindex]))</f>
        <v>6Rot</v>
      </c>
      <c r="I703" s="118">
        <f>FCFdata[[#This Row],[SampleLabel]]+3</f>
        <v>117010003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117010005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118</v>
      </c>
      <c r="B704" s="1">
        <f t="shared" si="41"/>
        <v>1</v>
      </c>
      <c r="C704" s="1">
        <f t="shared" si="42"/>
        <v>0</v>
      </c>
      <c r="D704" s="134">
        <f t="shared" si="40"/>
        <v>118010000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1OctM</v>
      </c>
      <c r="H704" s="1" t="str">
        <f>INDEX(FCF[MarkTo],MATCH(FCFdata[[#This Row],[FCFindex]],FCF[FCFindex]))</f>
        <v>2D</v>
      </c>
      <c r="I704" s="118">
        <f>FCFdata[[#This Row],[SampleLabel]]+3</f>
        <v>118010003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118010005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118</v>
      </c>
      <c r="B705" s="1">
        <f t="shared" si="41"/>
        <v>1</v>
      </c>
      <c r="C705" s="1">
        <f t="shared" si="42"/>
        <v>1</v>
      </c>
      <c r="D705" s="134">
        <f t="shared" si="40"/>
        <v>118010000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2D</v>
      </c>
      <c r="H705" s="1" t="str">
        <f>INDEX(FCF[MarkTo],MATCH(FCFdata[[#This Row],[FCFindex]],FCF[FCFindex]))</f>
        <v>2c</v>
      </c>
      <c r="I705" s="118">
        <f>FCFdata[[#This Row],[SampleLabel]]+3</f>
        <v>118010003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118010005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118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118010000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3P</v>
      </c>
      <c r="I706" s="118">
        <f>FCFdata[[#This Row],[SampleLabel]]+3</f>
        <v>118010003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118010005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118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118010000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3P</v>
      </c>
      <c r="H707" s="1" t="str">
        <f>INDEX(FCF[MarkTo],MATCH(FCFdata[[#This Row],[FCFindex]],FCF[FCFindex]))</f>
        <v>4S</v>
      </c>
      <c r="I707" s="118">
        <f>FCFdata[[#This Row],[SampleLabel]]+3</f>
        <v>118010003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118010005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118</v>
      </c>
      <c r="B708" s="1">
        <f t="shared" si="45"/>
        <v>1</v>
      </c>
      <c r="C708" s="1">
        <f t="shared" si="46"/>
        <v>4</v>
      </c>
      <c r="D708" s="134">
        <f t="shared" si="44"/>
        <v>118010000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4S</v>
      </c>
      <c r="H708" s="1" t="str">
        <f>INDEX(FCF[MarkTo],MATCH(FCFdata[[#This Row],[FCFindex]],FCF[FCFindex]))</f>
        <v>5U</v>
      </c>
      <c r="I708" s="118">
        <f>FCFdata[[#This Row],[SampleLabel]]+3</f>
        <v>118010003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118010005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118</v>
      </c>
      <c r="B709" s="1">
        <f t="shared" si="45"/>
        <v>1</v>
      </c>
      <c r="C709" s="1">
        <f t="shared" si="46"/>
        <v>5</v>
      </c>
      <c r="D709" s="134">
        <f t="shared" si="44"/>
        <v>118010000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5U</v>
      </c>
      <c r="H709" s="1" t="str">
        <f>INDEX(FCF[MarkTo],MATCH(FCFdata[[#This Row],[FCFindex]],FCF[FCFindex]))</f>
        <v>6Rot</v>
      </c>
      <c r="I709" s="118">
        <f>FCFdata[[#This Row],[SampleLabel]]+3</f>
        <v>118010003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118010005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119</v>
      </c>
      <c r="B710" s="1">
        <f t="shared" si="45"/>
        <v>1</v>
      </c>
      <c r="C710" s="1">
        <f t="shared" si="46"/>
        <v>0</v>
      </c>
      <c r="D710" s="134">
        <f t="shared" si="44"/>
        <v>119010000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1OctM</v>
      </c>
      <c r="H710" s="1" t="str">
        <f>INDEX(FCF[MarkTo],MATCH(FCFdata[[#This Row],[FCFindex]],FCF[FCFindex]))</f>
        <v>2D</v>
      </c>
      <c r="I710" s="118">
        <f>FCFdata[[#This Row],[SampleLabel]]+3</f>
        <v>119010003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119010005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119</v>
      </c>
      <c r="B711" s="1">
        <f t="shared" si="45"/>
        <v>1</v>
      </c>
      <c r="C711" s="1">
        <f t="shared" si="46"/>
        <v>1</v>
      </c>
      <c r="D711" s="134">
        <f t="shared" si="44"/>
        <v>119010000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2D</v>
      </c>
      <c r="H711" s="1" t="str">
        <f>INDEX(FCF[MarkTo],MATCH(FCFdata[[#This Row],[FCFindex]],FCF[FCFindex]))</f>
        <v>2c</v>
      </c>
      <c r="I711" s="118">
        <f>FCFdata[[#This Row],[SampleLabel]]+3</f>
        <v>119010003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119010005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119</v>
      </c>
      <c r="B712" s="1">
        <f t="shared" si="45"/>
        <v>1</v>
      </c>
      <c r="C712" s="1">
        <f t="shared" si="46"/>
        <v>2</v>
      </c>
      <c r="D712" s="134">
        <f t="shared" si="44"/>
        <v>119010000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2c</v>
      </c>
      <c r="H712" s="1" t="str">
        <f>INDEX(FCF[MarkTo],MATCH(FCFdata[[#This Row],[FCFindex]],FCF[FCFindex]))</f>
        <v>3P</v>
      </c>
      <c r="I712" s="118">
        <f>FCFdata[[#This Row],[SampleLabel]]+3</f>
        <v>119010003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119010005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119</v>
      </c>
      <c r="B713" s="1">
        <f t="shared" si="45"/>
        <v>1</v>
      </c>
      <c r="C713" s="1">
        <f t="shared" si="46"/>
        <v>3</v>
      </c>
      <c r="D713" s="134">
        <f t="shared" si="44"/>
        <v>119010000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3P</v>
      </c>
      <c r="H713" s="1" t="str">
        <f>INDEX(FCF[MarkTo],MATCH(FCFdata[[#This Row],[FCFindex]],FCF[FCFindex]))</f>
        <v>4S</v>
      </c>
      <c r="I713" s="118">
        <f>FCFdata[[#This Row],[SampleLabel]]+3</f>
        <v>119010003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119010005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119</v>
      </c>
      <c r="B714" s="1">
        <f t="shared" si="45"/>
        <v>1</v>
      </c>
      <c r="C714" s="1">
        <f t="shared" si="46"/>
        <v>4</v>
      </c>
      <c r="D714" s="134">
        <f t="shared" si="44"/>
        <v>119010000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4S</v>
      </c>
      <c r="H714" s="1" t="str">
        <f>INDEX(FCF[MarkTo],MATCH(FCFdata[[#This Row],[FCFindex]],FCF[FCFindex]))</f>
        <v>5U</v>
      </c>
      <c r="I714" s="118">
        <f>FCFdata[[#This Row],[SampleLabel]]+3</f>
        <v>119010003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119010005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119</v>
      </c>
      <c r="B715" s="1">
        <f t="shared" si="45"/>
        <v>1</v>
      </c>
      <c r="C715" s="1">
        <f t="shared" si="46"/>
        <v>5</v>
      </c>
      <c r="D715" s="134">
        <f t="shared" si="44"/>
        <v>119010000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5U</v>
      </c>
      <c r="H715" s="1" t="str">
        <f>INDEX(FCF[MarkTo],MATCH(FCFdata[[#This Row],[FCFindex]],FCF[FCFindex]))</f>
        <v>6Rot</v>
      </c>
      <c r="I715" s="118">
        <f>FCFdata[[#This Row],[SampleLabel]]+3</f>
        <v>119010003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119010005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120</v>
      </c>
      <c r="B716" s="1">
        <f t="shared" si="45"/>
        <v>1</v>
      </c>
      <c r="C716" s="1">
        <f t="shared" si="46"/>
        <v>0</v>
      </c>
      <c r="D716" s="134">
        <f t="shared" si="44"/>
        <v>120010000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1OctM</v>
      </c>
      <c r="H716" s="1" t="str">
        <f>INDEX(FCF[MarkTo],MATCH(FCFdata[[#This Row],[FCFindex]],FCF[FCFindex]))</f>
        <v>2D</v>
      </c>
      <c r="I716" s="118">
        <f>FCFdata[[#This Row],[SampleLabel]]+3</f>
        <v>120010003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120010005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120</v>
      </c>
      <c r="B717" s="1">
        <f t="shared" si="45"/>
        <v>1</v>
      </c>
      <c r="C717" s="1">
        <f t="shared" si="46"/>
        <v>1</v>
      </c>
      <c r="D717" s="134">
        <f t="shared" si="44"/>
        <v>120010000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2D</v>
      </c>
      <c r="H717" s="1" t="str">
        <f>INDEX(FCF[MarkTo],MATCH(FCFdata[[#This Row],[FCFindex]],FCF[FCFindex]))</f>
        <v>2c</v>
      </c>
      <c r="I717" s="118">
        <f>FCFdata[[#This Row],[SampleLabel]]+3</f>
        <v>120010003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120010005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120</v>
      </c>
      <c r="B718" s="1">
        <f t="shared" si="45"/>
        <v>1</v>
      </c>
      <c r="C718" s="1">
        <f t="shared" si="46"/>
        <v>2</v>
      </c>
      <c r="D718" s="134">
        <f t="shared" si="44"/>
        <v>120010000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2c</v>
      </c>
      <c r="H718" s="1" t="str">
        <f>INDEX(FCF[MarkTo],MATCH(FCFdata[[#This Row],[FCFindex]],FCF[FCFindex]))</f>
        <v>3P</v>
      </c>
      <c r="I718" s="118">
        <f>FCFdata[[#This Row],[SampleLabel]]+3</f>
        <v>120010003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120010005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120</v>
      </c>
      <c r="B719" s="1">
        <f t="shared" si="45"/>
        <v>1</v>
      </c>
      <c r="C719" s="1">
        <f t="shared" si="46"/>
        <v>3</v>
      </c>
      <c r="D719" s="134">
        <f t="shared" si="44"/>
        <v>120010000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3P</v>
      </c>
      <c r="H719" s="1" t="str">
        <f>INDEX(FCF[MarkTo],MATCH(FCFdata[[#This Row],[FCFindex]],FCF[FCFindex]))</f>
        <v>4S</v>
      </c>
      <c r="I719" s="118">
        <f>FCFdata[[#This Row],[SampleLabel]]+3</f>
        <v>120010003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120010005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120</v>
      </c>
      <c r="B720" s="1">
        <f t="shared" si="45"/>
        <v>1</v>
      </c>
      <c r="C720" s="1">
        <f t="shared" si="46"/>
        <v>4</v>
      </c>
      <c r="D720" s="134">
        <f t="shared" si="44"/>
        <v>120010000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4S</v>
      </c>
      <c r="H720" s="1" t="str">
        <f>INDEX(FCF[MarkTo],MATCH(FCFdata[[#This Row],[FCFindex]],FCF[FCFindex]))</f>
        <v>5U</v>
      </c>
      <c r="I720" s="118">
        <f>FCFdata[[#This Row],[SampleLabel]]+3</f>
        <v>120010003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120010005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120</v>
      </c>
      <c r="B721" s="1">
        <f t="shared" si="45"/>
        <v>1</v>
      </c>
      <c r="C721" s="1">
        <f t="shared" si="46"/>
        <v>5</v>
      </c>
      <c r="D721" s="134">
        <f t="shared" si="44"/>
        <v>120010000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5U</v>
      </c>
      <c r="H721" s="1" t="str">
        <f>INDEX(FCF[MarkTo],MATCH(FCFdata[[#This Row],[FCFindex]],FCF[FCFindex]))</f>
        <v>6Rot</v>
      </c>
      <c r="I721" s="118">
        <f>FCFdata[[#This Row],[SampleLabel]]+3</f>
        <v>120010003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120010005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121</v>
      </c>
      <c r="B722" s="1">
        <f t="shared" si="45"/>
        <v>1</v>
      </c>
      <c r="C722" s="1">
        <f t="shared" si="46"/>
        <v>0</v>
      </c>
      <c r="D722" s="134">
        <f t="shared" si="44"/>
        <v>121010000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1OctM</v>
      </c>
      <c r="H722" s="1" t="str">
        <f>INDEX(FCF[MarkTo],MATCH(FCFdata[[#This Row],[FCFindex]],FCF[FCFindex]))</f>
        <v>2D</v>
      </c>
      <c r="I722" s="118">
        <f>FCFdata[[#This Row],[SampleLabel]]+3</f>
        <v>121010003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121010005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121</v>
      </c>
      <c r="B723" s="1">
        <f t="shared" si="45"/>
        <v>1</v>
      </c>
      <c r="C723" s="1">
        <f t="shared" si="46"/>
        <v>1</v>
      </c>
      <c r="D723" s="134">
        <f t="shared" si="44"/>
        <v>121010000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121010003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121010005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121</v>
      </c>
      <c r="B724" s="1">
        <f t="shared" si="45"/>
        <v>1</v>
      </c>
      <c r="C724" s="1">
        <f t="shared" si="46"/>
        <v>2</v>
      </c>
      <c r="D724" s="134">
        <f t="shared" si="44"/>
        <v>121010000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3P</v>
      </c>
      <c r="I724" s="118">
        <f>FCFdata[[#This Row],[SampleLabel]]+3</f>
        <v>121010003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121010005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121</v>
      </c>
      <c r="B725" s="1">
        <f t="shared" si="45"/>
        <v>1</v>
      </c>
      <c r="C725" s="1">
        <f t="shared" si="46"/>
        <v>3</v>
      </c>
      <c r="D725" s="134">
        <f t="shared" si="44"/>
        <v>121010000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3P</v>
      </c>
      <c r="H725" s="1" t="str">
        <f>INDEX(FCF[MarkTo],MATCH(FCFdata[[#This Row],[FCFindex]],FCF[FCFindex]))</f>
        <v>4S</v>
      </c>
      <c r="I725" s="118">
        <f>FCFdata[[#This Row],[SampleLabel]]+3</f>
        <v>121010003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121010005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121</v>
      </c>
      <c r="B726" s="1">
        <f t="shared" si="45"/>
        <v>1</v>
      </c>
      <c r="C726" s="1">
        <f t="shared" si="46"/>
        <v>4</v>
      </c>
      <c r="D726" s="134">
        <f t="shared" si="44"/>
        <v>121010000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4S</v>
      </c>
      <c r="H726" s="1" t="str">
        <f>INDEX(FCF[MarkTo],MATCH(FCFdata[[#This Row],[FCFindex]],FCF[FCFindex]))</f>
        <v>5U</v>
      </c>
      <c r="I726" s="118">
        <f>FCFdata[[#This Row],[SampleLabel]]+3</f>
        <v>121010003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121010005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121</v>
      </c>
      <c r="B727" s="1">
        <f t="shared" si="45"/>
        <v>1</v>
      </c>
      <c r="C727" s="1">
        <f t="shared" si="46"/>
        <v>5</v>
      </c>
      <c r="D727" s="134">
        <f t="shared" si="44"/>
        <v>121010000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5U</v>
      </c>
      <c r="H727" s="1" t="str">
        <f>INDEX(FCF[MarkTo],MATCH(FCFdata[[#This Row],[FCFindex]],FCF[FCFindex]))</f>
        <v>6Rot</v>
      </c>
      <c r="I727" s="118">
        <f>FCFdata[[#This Row],[SampleLabel]]+3</f>
        <v>121010003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121010005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122</v>
      </c>
      <c r="B728" s="1">
        <f t="shared" si="45"/>
        <v>1</v>
      </c>
      <c r="C728" s="1">
        <f t="shared" si="46"/>
        <v>0</v>
      </c>
      <c r="D728" s="134">
        <f t="shared" si="44"/>
        <v>122010000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1OctM</v>
      </c>
      <c r="H728" s="1" t="str">
        <f>INDEX(FCF[MarkTo],MATCH(FCFdata[[#This Row],[FCFindex]],FCF[FCFindex]))</f>
        <v>2D</v>
      </c>
      <c r="I728" s="118">
        <f>FCFdata[[#This Row],[SampleLabel]]+3</f>
        <v>122010003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122010005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122</v>
      </c>
      <c r="B729" s="1">
        <f t="shared" si="45"/>
        <v>1</v>
      </c>
      <c r="C729" s="1">
        <f t="shared" si="46"/>
        <v>1</v>
      </c>
      <c r="D729" s="134">
        <f t="shared" si="44"/>
        <v>122010000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2D</v>
      </c>
      <c r="H729" s="1" t="str">
        <f>INDEX(FCF[MarkTo],MATCH(FCFdata[[#This Row],[FCFindex]],FCF[FCFindex]))</f>
        <v>2c</v>
      </c>
      <c r="I729" s="118">
        <f>FCFdata[[#This Row],[SampleLabel]]+3</f>
        <v>122010003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122010005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122</v>
      </c>
      <c r="B730" s="1">
        <f t="shared" si="45"/>
        <v>1</v>
      </c>
      <c r="C730" s="1">
        <f t="shared" si="46"/>
        <v>2</v>
      </c>
      <c r="D730" s="134">
        <f t="shared" si="44"/>
        <v>122010000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2c</v>
      </c>
      <c r="H730" s="1" t="str">
        <f>INDEX(FCF[MarkTo],MATCH(FCFdata[[#This Row],[FCFindex]],FCF[FCFindex]))</f>
        <v>3P</v>
      </c>
      <c r="I730" s="118">
        <f>FCFdata[[#This Row],[SampleLabel]]+3</f>
        <v>122010003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122010005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122</v>
      </c>
      <c r="B731" s="1">
        <f t="shared" si="45"/>
        <v>1</v>
      </c>
      <c r="C731" s="1">
        <f t="shared" si="46"/>
        <v>3</v>
      </c>
      <c r="D731" s="134">
        <f t="shared" si="44"/>
        <v>122010000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3P</v>
      </c>
      <c r="H731" s="1" t="str">
        <f>INDEX(FCF[MarkTo],MATCH(FCFdata[[#This Row],[FCFindex]],FCF[FCFindex]))</f>
        <v>4S</v>
      </c>
      <c r="I731" s="118">
        <f>FCFdata[[#This Row],[SampleLabel]]+3</f>
        <v>122010003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122010005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122</v>
      </c>
      <c r="B732" s="1">
        <f t="shared" si="45"/>
        <v>1</v>
      </c>
      <c r="C732" s="1">
        <f t="shared" si="46"/>
        <v>4</v>
      </c>
      <c r="D732" s="134">
        <f t="shared" si="44"/>
        <v>122010000</v>
      </c>
      <c r="E732" s="1">
        <f>INDEX(FCF[From],MATCH(FCFdata[[#This Row],[FCFindex]],FCF[FCFindex]))</f>
        <v>5</v>
      </c>
      <c r="F732" s="1">
        <f>INDEX(FCF[To],MATCH(FCFdata[[#This Row],[FCFindex]],FCF[FCFindex]))</f>
        <v>6</v>
      </c>
      <c r="G732" s="1" t="str">
        <f>INDEX(FCF[MarkFrom],MATCH(FCFdata[[#This Row],[FCFindex]],FCF[FCFindex]))</f>
        <v>4S</v>
      </c>
      <c r="H732" s="1" t="str">
        <f>INDEX(FCF[MarkTo],MATCH(FCFdata[[#This Row],[FCFindex]],FCF[FCFindex]))</f>
        <v>5U</v>
      </c>
      <c r="I732" s="118">
        <f>FCFdata[[#This Row],[SampleLabel]]+3</f>
        <v>122010003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122010005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122</v>
      </c>
      <c r="B733" s="1">
        <f t="shared" si="45"/>
        <v>1</v>
      </c>
      <c r="C733" s="1">
        <f t="shared" si="46"/>
        <v>5</v>
      </c>
      <c r="D733" s="134">
        <f t="shared" si="44"/>
        <v>122010000</v>
      </c>
      <c r="E733" s="1">
        <f>INDEX(FCF[From],MATCH(FCFdata[[#This Row],[FCFindex]],FCF[FCFindex]))</f>
        <v>6</v>
      </c>
      <c r="F733" s="1">
        <f>INDEX(FCF[To],MATCH(FCFdata[[#This Row],[FCFindex]],FCF[FCFindex]))</f>
        <v>7</v>
      </c>
      <c r="G733" s="1" t="str">
        <f>INDEX(FCF[MarkFrom],MATCH(FCFdata[[#This Row],[FCFindex]],FCF[FCFindex]))</f>
        <v>5U</v>
      </c>
      <c r="H733" s="1" t="str">
        <f>INDEX(FCF[MarkTo],MATCH(FCFdata[[#This Row],[FCFindex]],FCF[FCFindex]))</f>
        <v>6Rot</v>
      </c>
      <c r="I733" s="118">
        <f>FCFdata[[#This Row],[SampleLabel]]+3</f>
        <v>122010003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122010005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123</v>
      </c>
      <c r="B734" s="1">
        <f t="shared" si="45"/>
        <v>1</v>
      </c>
      <c r="C734" s="1">
        <f t="shared" si="46"/>
        <v>0</v>
      </c>
      <c r="D734" s="134">
        <f t="shared" si="44"/>
        <v>123010000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1OctM</v>
      </c>
      <c r="H734" s="1" t="str">
        <f>INDEX(FCF[MarkTo],MATCH(FCFdata[[#This Row],[FCFindex]],FCF[FCFindex]))</f>
        <v>2D</v>
      </c>
      <c r="I734" s="118">
        <f>FCFdata[[#This Row],[SampleLabel]]+3</f>
        <v>123010003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123010005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123</v>
      </c>
      <c r="B735" s="1">
        <f t="shared" si="45"/>
        <v>1</v>
      </c>
      <c r="C735" s="1">
        <f t="shared" si="46"/>
        <v>1</v>
      </c>
      <c r="D735" s="134">
        <f t="shared" si="44"/>
        <v>123010000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2D</v>
      </c>
      <c r="H735" s="1" t="str">
        <f>INDEX(FCF[MarkTo],MATCH(FCFdata[[#This Row],[FCFindex]],FCF[FCFindex]))</f>
        <v>2c</v>
      </c>
      <c r="I735" s="118">
        <f>FCFdata[[#This Row],[SampleLabel]]+3</f>
        <v>123010003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123010005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123</v>
      </c>
      <c r="B736" s="1">
        <f t="shared" si="45"/>
        <v>1</v>
      </c>
      <c r="C736" s="1">
        <f t="shared" si="46"/>
        <v>2</v>
      </c>
      <c r="D736" s="134">
        <f t="shared" si="44"/>
        <v>123010000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2c</v>
      </c>
      <c r="H736" s="1" t="str">
        <f>INDEX(FCF[MarkTo],MATCH(FCFdata[[#This Row],[FCFindex]],FCF[FCFindex]))</f>
        <v>3P</v>
      </c>
      <c r="I736" s="118">
        <f>FCFdata[[#This Row],[SampleLabel]]+3</f>
        <v>123010003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123010005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123</v>
      </c>
      <c r="B737" s="1">
        <f t="shared" si="45"/>
        <v>1</v>
      </c>
      <c r="C737" s="1">
        <f t="shared" si="46"/>
        <v>3</v>
      </c>
      <c r="D737" s="134">
        <f t="shared" si="44"/>
        <v>123010000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3P</v>
      </c>
      <c r="H737" s="1" t="str">
        <f>INDEX(FCF[MarkTo],MATCH(FCFdata[[#This Row],[FCFindex]],FCF[FCFindex]))</f>
        <v>4S</v>
      </c>
      <c r="I737" s="118">
        <f>FCFdata[[#This Row],[SampleLabel]]+3</f>
        <v>123010003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123010005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123</v>
      </c>
      <c r="B738" s="1">
        <f t="shared" si="45"/>
        <v>1</v>
      </c>
      <c r="C738" s="1">
        <f t="shared" si="46"/>
        <v>4</v>
      </c>
      <c r="D738" s="134">
        <f t="shared" si="44"/>
        <v>123010000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4S</v>
      </c>
      <c r="H738" s="1" t="str">
        <f>INDEX(FCF[MarkTo],MATCH(FCFdata[[#This Row],[FCFindex]],FCF[FCFindex]))</f>
        <v>5U</v>
      </c>
      <c r="I738" s="118">
        <f>FCFdata[[#This Row],[SampleLabel]]+3</f>
        <v>123010003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123010005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123</v>
      </c>
      <c r="B739" s="1">
        <f t="shared" si="45"/>
        <v>1</v>
      </c>
      <c r="C739" s="1">
        <f t="shared" si="46"/>
        <v>5</v>
      </c>
      <c r="D739" s="134">
        <f t="shared" si="44"/>
        <v>123010000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5U</v>
      </c>
      <c r="H739" s="1" t="str">
        <f>INDEX(FCF[MarkTo],MATCH(FCFdata[[#This Row],[FCFindex]],FCF[FCFindex]))</f>
        <v>6Rot</v>
      </c>
      <c r="I739" s="118">
        <f>FCFdata[[#This Row],[SampleLabel]]+3</f>
        <v>123010003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123010005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124</v>
      </c>
      <c r="B740" s="1">
        <f t="shared" si="45"/>
        <v>1</v>
      </c>
      <c r="C740" s="1">
        <f t="shared" si="46"/>
        <v>0</v>
      </c>
      <c r="D740" s="134">
        <f t="shared" si="44"/>
        <v>124010000</v>
      </c>
      <c r="E740" s="1">
        <f>INDEX(FCF[From],MATCH(FCFdata[[#This Row],[FCFindex]],FCF[FCFindex]))</f>
        <v>1</v>
      </c>
      <c r="F740" s="1">
        <f>INDEX(FCF[To],MATCH(FCFdata[[#This Row],[FCFindex]],FCF[FCFindex]))</f>
        <v>2</v>
      </c>
      <c r="G740" s="1" t="str">
        <f>INDEX(FCF[MarkFrom],MATCH(FCFdata[[#This Row],[FCFindex]],FCF[FCFindex]))</f>
        <v>1OctM</v>
      </c>
      <c r="H740" s="1" t="str">
        <f>INDEX(FCF[MarkTo],MATCH(FCFdata[[#This Row],[FCFindex]],FCF[FCFindex]))</f>
        <v>2D</v>
      </c>
      <c r="I740" s="118">
        <f>FCFdata[[#This Row],[SampleLabel]]+3</f>
        <v>124010003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124010005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124</v>
      </c>
      <c r="B741" s="1">
        <f t="shared" si="45"/>
        <v>1</v>
      </c>
      <c r="C741" s="1">
        <f t="shared" si="46"/>
        <v>1</v>
      </c>
      <c r="D741" s="134">
        <f t="shared" si="44"/>
        <v>124010000</v>
      </c>
      <c r="E741" s="1">
        <f>INDEX(FCF[From],MATCH(FCFdata[[#This Row],[FCFindex]],FCF[FCFindex]))</f>
        <v>2</v>
      </c>
      <c r="F741" s="1">
        <f>INDEX(FCF[To],MATCH(FCFdata[[#This Row],[FCFindex]],FCF[FCFindex]))</f>
        <v>3</v>
      </c>
      <c r="G741" s="1" t="str">
        <f>INDEX(FCF[MarkFrom],MATCH(FCFdata[[#This Row],[FCFindex]],FCF[FCFindex]))</f>
        <v>2D</v>
      </c>
      <c r="H741" s="1" t="str">
        <f>INDEX(FCF[MarkTo],MATCH(FCFdata[[#This Row],[FCFindex]],FCF[FCFindex]))</f>
        <v>2c</v>
      </c>
      <c r="I741" s="118">
        <f>FCFdata[[#This Row],[SampleLabel]]+3</f>
        <v>124010003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124010005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124</v>
      </c>
      <c r="B742" s="1">
        <f t="shared" si="45"/>
        <v>1</v>
      </c>
      <c r="C742" s="1">
        <f t="shared" si="46"/>
        <v>2</v>
      </c>
      <c r="D742" s="134">
        <f t="shared" si="44"/>
        <v>124010000</v>
      </c>
      <c r="E742" s="1">
        <f>INDEX(FCF[From],MATCH(FCFdata[[#This Row],[FCFindex]],FCF[FCFindex]))</f>
        <v>3</v>
      </c>
      <c r="F742" s="1">
        <f>INDEX(FCF[To],MATCH(FCFdata[[#This Row],[FCFindex]],FCF[FCFindex]))</f>
        <v>4</v>
      </c>
      <c r="G742" s="1" t="str">
        <f>INDEX(FCF[MarkFrom],MATCH(FCFdata[[#This Row],[FCFindex]],FCF[FCFindex]))</f>
        <v>2c</v>
      </c>
      <c r="H742" s="1" t="str">
        <f>INDEX(FCF[MarkTo],MATCH(FCFdata[[#This Row],[FCFindex]],FCF[FCFindex]))</f>
        <v>3P</v>
      </c>
      <c r="I742" s="118">
        <f>FCFdata[[#This Row],[SampleLabel]]+3</f>
        <v>124010003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124010005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124</v>
      </c>
      <c r="B743" s="1">
        <f t="shared" si="45"/>
        <v>1</v>
      </c>
      <c r="C743" s="1">
        <f t="shared" si="46"/>
        <v>3</v>
      </c>
      <c r="D743" s="134">
        <f t="shared" si="44"/>
        <v>124010000</v>
      </c>
      <c r="E743" s="1">
        <f>INDEX(FCF[From],MATCH(FCFdata[[#This Row],[FCFindex]],FCF[FCFindex]))</f>
        <v>4</v>
      </c>
      <c r="F743" s="1">
        <f>INDEX(FCF[To],MATCH(FCFdata[[#This Row],[FCFindex]],FCF[FCFindex]))</f>
        <v>5</v>
      </c>
      <c r="G743" s="1" t="str">
        <f>INDEX(FCF[MarkFrom],MATCH(FCFdata[[#This Row],[FCFindex]],FCF[FCFindex]))</f>
        <v>3P</v>
      </c>
      <c r="H743" s="1" t="str">
        <f>INDEX(FCF[MarkTo],MATCH(FCFdata[[#This Row],[FCFindex]],FCF[FCFindex]))</f>
        <v>4S</v>
      </c>
      <c r="I743" s="118">
        <f>FCFdata[[#This Row],[SampleLabel]]+3</f>
        <v>124010003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124010005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124</v>
      </c>
      <c r="B744" s="1">
        <f t="shared" si="45"/>
        <v>1</v>
      </c>
      <c r="C744" s="1">
        <f t="shared" si="46"/>
        <v>4</v>
      </c>
      <c r="D744" s="134">
        <f t="shared" si="44"/>
        <v>124010000</v>
      </c>
      <c r="E744" s="1">
        <f>INDEX(FCF[From],MATCH(FCFdata[[#This Row],[FCFindex]],FCF[FCFindex]))</f>
        <v>5</v>
      </c>
      <c r="F744" s="1">
        <f>INDEX(FCF[To],MATCH(FCFdata[[#This Row],[FCFindex]],FCF[FCFindex]))</f>
        <v>6</v>
      </c>
      <c r="G744" s="1" t="str">
        <f>INDEX(FCF[MarkFrom],MATCH(FCFdata[[#This Row],[FCFindex]],FCF[FCFindex]))</f>
        <v>4S</v>
      </c>
      <c r="H744" s="1" t="str">
        <f>INDEX(FCF[MarkTo],MATCH(FCFdata[[#This Row],[FCFindex]],FCF[FCFindex]))</f>
        <v>5U</v>
      </c>
      <c r="I744" s="118">
        <f>FCFdata[[#This Row],[SampleLabel]]+3</f>
        <v>124010003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124010005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124</v>
      </c>
      <c r="B745" s="1">
        <f t="shared" si="45"/>
        <v>1</v>
      </c>
      <c r="C745" s="1">
        <f t="shared" si="46"/>
        <v>5</v>
      </c>
      <c r="D745" s="134">
        <f t="shared" si="44"/>
        <v>124010000</v>
      </c>
      <c r="E745" s="1">
        <f>INDEX(FCF[From],MATCH(FCFdata[[#This Row],[FCFindex]],FCF[FCFindex]))</f>
        <v>6</v>
      </c>
      <c r="F745" s="1">
        <f>INDEX(FCF[To],MATCH(FCFdata[[#This Row],[FCFindex]],FCF[FCFindex]))</f>
        <v>7</v>
      </c>
      <c r="G745" s="1" t="str">
        <f>INDEX(FCF[MarkFrom],MATCH(FCFdata[[#This Row],[FCFindex]],FCF[FCFindex]))</f>
        <v>5U</v>
      </c>
      <c r="H745" s="1" t="str">
        <f>INDEX(FCF[MarkTo],MATCH(FCFdata[[#This Row],[FCFindex]],FCF[FCFindex]))</f>
        <v>6Rot</v>
      </c>
      <c r="I745" s="118">
        <f>FCFdata[[#This Row],[SampleLabel]]+3</f>
        <v>124010003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124010005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125</v>
      </c>
      <c r="B746" s="1">
        <f t="shared" si="45"/>
        <v>1</v>
      </c>
      <c r="C746" s="1">
        <f t="shared" si="46"/>
        <v>0</v>
      </c>
      <c r="D746" s="134">
        <f t="shared" si="44"/>
        <v>125010000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1OctM</v>
      </c>
      <c r="H746" s="1" t="str">
        <f>INDEX(FCF[MarkTo],MATCH(FCFdata[[#This Row],[FCFindex]],FCF[FCFindex]))</f>
        <v>2D</v>
      </c>
      <c r="I746" s="118">
        <f>FCFdata[[#This Row],[SampleLabel]]+3</f>
        <v>125010003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125010005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125</v>
      </c>
      <c r="B747" s="1">
        <f t="shared" si="45"/>
        <v>1</v>
      </c>
      <c r="C747" s="1">
        <f t="shared" si="46"/>
        <v>1</v>
      </c>
      <c r="D747" s="134">
        <f t="shared" si="44"/>
        <v>125010000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2D</v>
      </c>
      <c r="H747" s="1" t="str">
        <f>INDEX(FCF[MarkTo],MATCH(FCFdata[[#This Row],[FCFindex]],FCF[FCFindex]))</f>
        <v>2c</v>
      </c>
      <c r="I747" s="118">
        <f>FCFdata[[#This Row],[SampleLabel]]+3</f>
        <v>125010003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125010005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125</v>
      </c>
      <c r="B748" s="1">
        <f t="shared" si="45"/>
        <v>1</v>
      </c>
      <c r="C748" s="1">
        <f t="shared" si="46"/>
        <v>2</v>
      </c>
      <c r="D748" s="134">
        <f t="shared" si="44"/>
        <v>125010000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3P</v>
      </c>
      <c r="I748" s="118">
        <f>FCFdata[[#This Row],[SampleLabel]]+3</f>
        <v>125010003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125010005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125</v>
      </c>
      <c r="B749" s="1">
        <f t="shared" si="45"/>
        <v>1</v>
      </c>
      <c r="C749" s="1">
        <f t="shared" si="46"/>
        <v>3</v>
      </c>
      <c r="D749" s="134">
        <f t="shared" si="44"/>
        <v>125010000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3P</v>
      </c>
      <c r="H749" s="1" t="str">
        <f>INDEX(FCF[MarkTo],MATCH(FCFdata[[#This Row],[FCFindex]],FCF[FCFindex]))</f>
        <v>4S</v>
      </c>
      <c r="I749" s="118">
        <f>FCFdata[[#This Row],[SampleLabel]]+3</f>
        <v>125010003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125010005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125</v>
      </c>
      <c r="B750" s="1">
        <f t="shared" si="45"/>
        <v>1</v>
      </c>
      <c r="C750" s="1">
        <f t="shared" si="46"/>
        <v>4</v>
      </c>
      <c r="D750" s="134">
        <f t="shared" si="44"/>
        <v>125010000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4S</v>
      </c>
      <c r="H750" s="1" t="str">
        <f>INDEX(FCF[MarkTo],MATCH(FCFdata[[#This Row],[FCFindex]],FCF[FCFindex]))</f>
        <v>5U</v>
      </c>
      <c r="I750" s="118">
        <f>FCFdata[[#This Row],[SampleLabel]]+3</f>
        <v>125010003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125010005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125</v>
      </c>
      <c r="B751" s="1">
        <f t="shared" si="45"/>
        <v>1</v>
      </c>
      <c r="C751" s="1">
        <f t="shared" si="46"/>
        <v>5</v>
      </c>
      <c r="D751" s="134">
        <f t="shared" si="44"/>
        <v>125010000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5U</v>
      </c>
      <c r="H751" s="1" t="str">
        <f>INDEX(FCF[MarkTo],MATCH(FCFdata[[#This Row],[FCFindex]],FCF[FCFindex]))</f>
        <v>6Rot</v>
      </c>
      <c r="I751" s="118">
        <f>FCFdata[[#This Row],[SampleLabel]]+3</f>
        <v>125010003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125010005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126</v>
      </c>
      <c r="B752" s="1">
        <f t="shared" si="45"/>
        <v>1</v>
      </c>
      <c r="C752" s="1">
        <f t="shared" si="46"/>
        <v>0</v>
      </c>
      <c r="D752" s="134">
        <f t="shared" si="44"/>
        <v>126010000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2</v>
      </c>
      <c r="G752" s="1" t="str">
        <f>INDEX(FCF[MarkFrom],MATCH(FCFdata[[#This Row],[FCFindex]],FCF[FCFindex]))</f>
        <v>1OctM</v>
      </c>
      <c r="H752" s="1" t="str">
        <f>INDEX(FCF[MarkTo],MATCH(FCFdata[[#This Row],[FCFindex]],FCF[FCFindex]))</f>
        <v>2D</v>
      </c>
      <c r="I752" s="118">
        <f>FCFdata[[#This Row],[SampleLabel]]+3</f>
        <v>126010003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126010005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126</v>
      </c>
      <c r="B753" s="1">
        <f t="shared" si="45"/>
        <v>1</v>
      </c>
      <c r="C753" s="1">
        <f t="shared" si="46"/>
        <v>1</v>
      </c>
      <c r="D753" s="134">
        <f t="shared" si="44"/>
        <v>126010000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126010003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126010005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126</v>
      </c>
      <c r="B754" s="1">
        <f t="shared" si="45"/>
        <v>1</v>
      </c>
      <c r="C754" s="1">
        <f t="shared" si="46"/>
        <v>2</v>
      </c>
      <c r="D754" s="134">
        <f t="shared" si="44"/>
        <v>126010000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3P</v>
      </c>
      <c r="I754" s="118">
        <f>FCFdata[[#This Row],[SampleLabel]]+3</f>
        <v>126010003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126010005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126</v>
      </c>
      <c r="B755" s="1">
        <f t="shared" si="45"/>
        <v>1</v>
      </c>
      <c r="C755" s="1">
        <f t="shared" si="46"/>
        <v>3</v>
      </c>
      <c r="D755" s="134">
        <f t="shared" si="44"/>
        <v>126010000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3P</v>
      </c>
      <c r="H755" s="1" t="str">
        <f>INDEX(FCF[MarkTo],MATCH(FCFdata[[#This Row],[FCFindex]],FCF[FCFindex]))</f>
        <v>4S</v>
      </c>
      <c r="I755" s="118">
        <f>FCFdata[[#This Row],[SampleLabel]]+3</f>
        <v>126010003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126010005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126</v>
      </c>
      <c r="B756" s="1">
        <f t="shared" si="45"/>
        <v>1</v>
      </c>
      <c r="C756" s="1">
        <f t="shared" si="46"/>
        <v>4</v>
      </c>
      <c r="D756" s="134">
        <f t="shared" si="44"/>
        <v>126010000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4S</v>
      </c>
      <c r="H756" s="1" t="str">
        <f>INDEX(FCF[MarkTo],MATCH(FCFdata[[#This Row],[FCFindex]],FCF[FCFindex]))</f>
        <v>5U</v>
      </c>
      <c r="I756" s="118">
        <f>FCFdata[[#This Row],[SampleLabel]]+3</f>
        <v>126010003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126010005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126</v>
      </c>
      <c r="B757" s="1">
        <f t="shared" si="45"/>
        <v>1</v>
      </c>
      <c r="C757" s="1">
        <f t="shared" si="46"/>
        <v>5</v>
      </c>
      <c r="D757" s="134">
        <f t="shared" si="44"/>
        <v>126010000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5U</v>
      </c>
      <c r="H757" s="1" t="str">
        <f>INDEX(FCF[MarkTo],MATCH(FCFdata[[#This Row],[FCFindex]],FCF[FCFindex]))</f>
        <v>6Rot</v>
      </c>
      <c r="I757" s="118">
        <f>FCFdata[[#This Row],[SampleLabel]]+3</f>
        <v>126010003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126010005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127</v>
      </c>
      <c r="B758" s="1">
        <f t="shared" si="45"/>
        <v>1</v>
      </c>
      <c r="C758" s="1">
        <f t="shared" si="46"/>
        <v>0</v>
      </c>
      <c r="D758" s="134">
        <f t="shared" si="44"/>
        <v>127010000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1OctM</v>
      </c>
      <c r="H758" s="1" t="str">
        <f>INDEX(FCF[MarkTo],MATCH(FCFdata[[#This Row],[FCFindex]],FCF[FCFindex]))</f>
        <v>2D</v>
      </c>
      <c r="I758" s="118">
        <f>FCFdata[[#This Row],[SampleLabel]]+3</f>
        <v>127010003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127010005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127</v>
      </c>
      <c r="B759" s="1">
        <f t="shared" si="45"/>
        <v>1</v>
      </c>
      <c r="C759" s="1">
        <f t="shared" si="46"/>
        <v>1</v>
      </c>
      <c r="D759" s="134">
        <f t="shared" si="44"/>
        <v>127010000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2D</v>
      </c>
      <c r="H759" s="1" t="str">
        <f>INDEX(FCF[MarkTo],MATCH(FCFdata[[#This Row],[FCFindex]],FCF[FCFindex]))</f>
        <v>2c</v>
      </c>
      <c r="I759" s="118">
        <f>FCFdata[[#This Row],[SampleLabel]]+3</f>
        <v>127010003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127010005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127</v>
      </c>
      <c r="B760" s="1">
        <f t="shared" si="45"/>
        <v>1</v>
      </c>
      <c r="C760" s="1">
        <f t="shared" si="46"/>
        <v>2</v>
      </c>
      <c r="D760" s="134">
        <f t="shared" si="44"/>
        <v>127010000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2c</v>
      </c>
      <c r="H760" s="1" t="str">
        <f>INDEX(FCF[MarkTo],MATCH(FCFdata[[#This Row],[FCFindex]],FCF[FCFindex]))</f>
        <v>3P</v>
      </c>
      <c r="I760" s="118">
        <f>FCFdata[[#This Row],[SampleLabel]]+3</f>
        <v>127010003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127010005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127</v>
      </c>
      <c r="B761" s="1">
        <f t="shared" si="45"/>
        <v>1</v>
      </c>
      <c r="C761" s="1">
        <f t="shared" si="46"/>
        <v>3</v>
      </c>
      <c r="D761" s="134">
        <f t="shared" si="44"/>
        <v>127010000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4S</v>
      </c>
      <c r="I761" s="118">
        <f>FCFdata[[#This Row],[SampleLabel]]+3</f>
        <v>127010003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127010005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127</v>
      </c>
      <c r="B762" s="1">
        <f t="shared" si="45"/>
        <v>1</v>
      </c>
      <c r="C762" s="1">
        <f t="shared" si="46"/>
        <v>4</v>
      </c>
      <c r="D762" s="134">
        <f t="shared" si="44"/>
        <v>127010000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4S</v>
      </c>
      <c r="H762" s="1" t="str">
        <f>INDEX(FCF[MarkTo],MATCH(FCFdata[[#This Row],[FCFindex]],FCF[FCFindex]))</f>
        <v>5U</v>
      </c>
      <c r="I762" s="118">
        <f>FCFdata[[#This Row],[SampleLabel]]+3</f>
        <v>127010003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127010005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127</v>
      </c>
      <c r="B763" s="1">
        <f t="shared" si="45"/>
        <v>1</v>
      </c>
      <c r="C763" s="1">
        <f t="shared" si="46"/>
        <v>5</v>
      </c>
      <c r="D763" s="134">
        <f t="shared" si="44"/>
        <v>127010000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5U</v>
      </c>
      <c r="H763" s="1" t="str">
        <f>INDEX(FCF[MarkTo],MATCH(FCFdata[[#This Row],[FCFindex]],FCF[FCFindex]))</f>
        <v>6Rot</v>
      </c>
      <c r="I763" s="118">
        <f>FCFdata[[#This Row],[SampleLabel]]+3</f>
        <v>127010003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127010005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128</v>
      </c>
      <c r="B764" s="1">
        <f t="shared" si="45"/>
        <v>1</v>
      </c>
      <c r="C764" s="1">
        <f t="shared" si="46"/>
        <v>0</v>
      </c>
      <c r="D764" s="134">
        <f t="shared" si="44"/>
        <v>128010000</v>
      </c>
      <c r="E764" s="1">
        <f>INDEX(FCF[From],MATCH(FCFdata[[#This Row],[FCFindex]],FCF[FCFindex]))</f>
        <v>1</v>
      </c>
      <c r="F764" s="1">
        <f>INDEX(FCF[To],MATCH(FCFdata[[#This Row],[FCFindex]],FCF[FCFindex]))</f>
        <v>2</v>
      </c>
      <c r="G764" s="1" t="str">
        <f>INDEX(FCF[MarkFrom],MATCH(FCFdata[[#This Row],[FCFindex]],FCF[FCFindex]))</f>
        <v>1OctM</v>
      </c>
      <c r="H764" s="1" t="str">
        <f>INDEX(FCF[MarkTo],MATCH(FCFdata[[#This Row],[FCFindex]],FCF[FCFindex]))</f>
        <v>2D</v>
      </c>
      <c r="I764" s="118">
        <f>FCFdata[[#This Row],[SampleLabel]]+3</f>
        <v>128010003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128010005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128</v>
      </c>
      <c r="B765" s="1">
        <f t="shared" si="45"/>
        <v>1</v>
      </c>
      <c r="C765" s="1">
        <f t="shared" si="46"/>
        <v>1</v>
      </c>
      <c r="D765" s="134">
        <f t="shared" si="44"/>
        <v>128010000</v>
      </c>
      <c r="E765" s="1">
        <f>INDEX(FCF[From],MATCH(FCFdata[[#This Row],[FCFindex]],FCF[FCFindex]))</f>
        <v>2</v>
      </c>
      <c r="F765" s="1">
        <f>INDEX(FCF[To],MATCH(FCFdata[[#This Row],[FCFindex]],FCF[FCFindex]))</f>
        <v>3</v>
      </c>
      <c r="G765" s="1" t="str">
        <f>INDEX(FCF[MarkFrom],MATCH(FCFdata[[#This Row],[FCFindex]],FCF[FCFindex]))</f>
        <v>2D</v>
      </c>
      <c r="H765" s="1" t="str">
        <f>INDEX(FCF[MarkTo],MATCH(FCFdata[[#This Row],[FCFindex]],FCF[FCFindex]))</f>
        <v>2c</v>
      </c>
      <c r="I765" s="118">
        <f>FCFdata[[#This Row],[SampleLabel]]+3</f>
        <v>128010003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128010005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128</v>
      </c>
      <c r="B766" s="1">
        <f t="shared" si="45"/>
        <v>1</v>
      </c>
      <c r="C766" s="1">
        <f t="shared" si="46"/>
        <v>2</v>
      </c>
      <c r="D766" s="134">
        <f t="shared" si="44"/>
        <v>128010000</v>
      </c>
      <c r="E766" s="1">
        <f>INDEX(FCF[From],MATCH(FCFdata[[#This Row],[FCFindex]],FCF[FCFindex]))</f>
        <v>3</v>
      </c>
      <c r="F766" s="1">
        <f>INDEX(FCF[To],MATCH(FCFdata[[#This Row],[FCFindex]],FCF[FCFindex]))</f>
        <v>4</v>
      </c>
      <c r="G766" s="1" t="str">
        <f>INDEX(FCF[MarkFrom],MATCH(FCFdata[[#This Row],[FCFindex]],FCF[FCFindex]))</f>
        <v>2c</v>
      </c>
      <c r="H766" s="1" t="str">
        <f>INDEX(FCF[MarkTo],MATCH(FCFdata[[#This Row],[FCFindex]],FCF[FCFindex]))</f>
        <v>3P</v>
      </c>
      <c r="I766" s="118">
        <f>FCFdata[[#This Row],[SampleLabel]]+3</f>
        <v>128010003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128010005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128</v>
      </c>
      <c r="B767" s="1">
        <f t="shared" si="45"/>
        <v>1</v>
      </c>
      <c r="C767" s="1">
        <f t="shared" si="46"/>
        <v>3</v>
      </c>
      <c r="D767" s="134">
        <f t="shared" si="44"/>
        <v>128010000</v>
      </c>
      <c r="E767" s="1">
        <f>INDEX(FCF[From],MATCH(FCFdata[[#This Row],[FCFindex]],FCF[FCFindex]))</f>
        <v>4</v>
      </c>
      <c r="F767" s="1">
        <f>INDEX(FCF[To],MATCH(FCFdata[[#This Row],[FCFindex]],FCF[FCFindex]))</f>
        <v>5</v>
      </c>
      <c r="G767" s="1" t="str">
        <f>INDEX(FCF[MarkFrom],MATCH(FCFdata[[#This Row],[FCFindex]],FCF[FCFindex]))</f>
        <v>3P</v>
      </c>
      <c r="H767" s="1" t="str">
        <f>INDEX(FCF[MarkTo],MATCH(FCFdata[[#This Row],[FCFindex]],FCF[FCFindex]))</f>
        <v>4S</v>
      </c>
      <c r="I767" s="118">
        <f>FCFdata[[#This Row],[SampleLabel]]+3</f>
        <v>128010003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128010005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128</v>
      </c>
      <c r="B768" s="1">
        <f t="shared" si="45"/>
        <v>1</v>
      </c>
      <c r="C768" s="1">
        <f t="shared" si="46"/>
        <v>4</v>
      </c>
      <c r="D768" s="134">
        <f t="shared" si="44"/>
        <v>128010000</v>
      </c>
      <c r="E768" s="1">
        <f>INDEX(FCF[From],MATCH(FCFdata[[#This Row],[FCFindex]],FCF[FCFindex]))</f>
        <v>5</v>
      </c>
      <c r="F768" s="1">
        <f>INDEX(FCF[To],MATCH(FCFdata[[#This Row],[FCFindex]],FCF[FCFindex]))</f>
        <v>6</v>
      </c>
      <c r="G768" s="1" t="str">
        <f>INDEX(FCF[MarkFrom],MATCH(FCFdata[[#This Row],[FCFindex]],FCF[FCFindex]))</f>
        <v>4S</v>
      </c>
      <c r="H768" s="1" t="str">
        <f>INDEX(FCF[MarkTo],MATCH(FCFdata[[#This Row],[FCFindex]],FCF[FCFindex]))</f>
        <v>5U</v>
      </c>
      <c r="I768" s="118">
        <f>FCFdata[[#This Row],[SampleLabel]]+3</f>
        <v>128010003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128010005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128</v>
      </c>
      <c r="B769" s="1">
        <f t="shared" si="45"/>
        <v>1</v>
      </c>
      <c r="C769" s="1">
        <f t="shared" si="46"/>
        <v>5</v>
      </c>
      <c r="D769" s="134">
        <f t="shared" si="44"/>
        <v>128010000</v>
      </c>
      <c r="E769" s="1">
        <f>INDEX(FCF[From],MATCH(FCFdata[[#This Row],[FCFindex]],FCF[FCFindex]))</f>
        <v>6</v>
      </c>
      <c r="F769" s="1">
        <f>INDEX(FCF[To],MATCH(FCFdata[[#This Row],[FCFindex]],FCF[FCFindex]))</f>
        <v>7</v>
      </c>
      <c r="G769" s="1" t="str">
        <f>INDEX(FCF[MarkFrom],MATCH(FCFdata[[#This Row],[FCFindex]],FCF[FCFindex]))</f>
        <v>5U</v>
      </c>
      <c r="H769" s="1" t="str">
        <f>INDEX(FCF[MarkTo],MATCH(FCFdata[[#This Row],[FCFindex]],FCF[FCFindex]))</f>
        <v>6Rot</v>
      </c>
      <c r="I769" s="118">
        <f>FCFdata[[#This Row],[SampleLabel]]+3</f>
        <v>128010003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128010005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129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129010000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1OctM</v>
      </c>
      <c r="H770" s="1" t="str">
        <f>INDEX(FCF[MarkTo],MATCH(FCFdata[[#This Row],[FCFindex]],FCF[FCFindex]))</f>
        <v>2D</v>
      </c>
      <c r="I770" s="118">
        <f>FCFdata[[#This Row],[SampleLabel]]+3</f>
        <v>129010003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129010005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129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129010000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2D</v>
      </c>
      <c r="H771" s="1" t="str">
        <f>INDEX(FCF[MarkTo],MATCH(FCFdata[[#This Row],[FCFindex]],FCF[FCFindex]))</f>
        <v>2c</v>
      </c>
      <c r="I771" s="118">
        <f>FCFdata[[#This Row],[SampleLabel]]+3</f>
        <v>129010003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129010005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129</v>
      </c>
      <c r="B772" s="1">
        <f t="shared" si="49"/>
        <v>1</v>
      </c>
      <c r="C772" s="1">
        <f t="shared" si="50"/>
        <v>2</v>
      </c>
      <c r="D772" s="134">
        <f t="shared" si="48"/>
        <v>129010000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3P</v>
      </c>
      <c r="I772" s="118">
        <f>FCFdata[[#This Row],[SampleLabel]]+3</f>
        <v>129010003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129010005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129</v>
      </c>
      <c r="B773" s="1">
        <f t="shared" si="49"/>
        <v>1</v>
      </c>
      <c r="C773" s="1">
        <f t="shared" si="50"/>
        <v>3</v>
      </c>
      <c r="D773" s="134">
        <f t="shared" si="48"/>
        <v>129010000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3P</v>
      </c>
      <c r="H773" s="1" t="str">
        <f>INDEX(FCF[MarkTo],MATCH(FCFdata[[#This Row],[FCFindex]],FCF[FCFindex]))</f>
        <v>4S</v>
      </c>
      <c r="I773" s="118">
        <f>FCFdata[[#This Row],[SampleLabel]]+3</f>
        <v>129010003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129010005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129</v>
      </c>
      <c r="B774" s="1">
        <f t="shared" si="49"/>
        <v>1</v>
      </c>
      <c r="C774" s="1">
        <f t="shared" si="50"/>
        <v>4</v>
      </c>
      <c r="D774" s="134">
        <f t="shared" si="48"/>
        <v>129010000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4S</v>
      </c>
      <c r="H774" s="1" t="str">
        <f>INDEX(FCF[MarkTo],MATCH(FCFdata[[#This Row],[FCFindex]],FCF[FCFindex]))</f>
        <v>5U</v>
      </c>
      <c r="I774" s="118">
        <f>FCFdata[[#This Row],[SampleLabel]]+3</f>
        <v>129010003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129010005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129</v>
      </c>
      <c r="B775" s="1">
        <f t="shared" si="49"/>
        <v>1</v>
      </c>
      <c r="C775" s="1">
        <f t="shared" si="50"/>
        <v>5</v>
      </c>
      <c r="D775" s="134">
        <f t="shared" si="48"/>
        <v>129010000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5U</v>
      </c>
      <c r="H775" s="1" t="str">
        <f>INDEX(FCF[MarkTo],MATCH(FCFdata[[#This Row],[FCFindex]],FCF[FCFindex]))</f>
        <v>6Rot</v>
      </c>
      <c r="I775" s="118">
        <f>FCFdata[[#This Row],[SampleLabel]]+3</f>
        <v>129010003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129010005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130</v>
      </c>
      <c r="B776" s="1">
        <f t="shared" si="49"/>
        <v>1</v>
      </c>
      <c r="C776" s="1">
        <f t="shared" si="50"/>
        <v>0</v>
      </c>
      <c r="D776" s="134">
        <f t="shared" si="48"/>
        <v>130010000</v>
      </c>
      <c r="E776" s="1">
        <f>INDEX(FCF[From],MATCH(FCFdata[[#This Row],[FCFindex]],FCF[FCFindex]))</f>
        <v>1</v>
      </c>
      <c r="F776" s="1">
        <f>INDEX(FCF[To],MATCH(FCFdata[[#This Row],[FCFindex]],FCF[FCFindex]))</f>
        <v>2</v>
      </c>
      <c r="G776" s="1" t="str">
        <f>INDEX(FCF[MarkFrom],MATCH(FCFdata[[#This Row],[FCFindex]],FCF[FCFindex]))</f>
        <v>1OctM</v>
      </c>
      <c r="H776" s="1" t="str">
        <f>INDEX(FCF[MarkTo],MATCH(FCFdata[[#This Row],[FCFindex]],FCF[FCFindex]))</f>
        <v>2D</v>
      </c>
      <c r="I776" s="118">
        <f>FCFdata[[#This Row],[SampleLabel]]+3</f>
        <v>130010003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130010005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130</v>
      </c>
      <c r="B777" s="1">
        <f t="shared" si="49"/>
        <v>1</v>
      </c>
      <c r="C777" s="1">
        <f t="shared" si="50"/>
        <v>1</v>
      </c>
      <c r="D777" s="134">
        <f t="shared" si="48"/>
        <v>130010000</v>
      </c>
      <c r="E777" s="1">
        <f>INDEX(FCF[From],MATCH(FCFdata[[#This Row],[FCFindex]],FCF[FCFindex]))</f>
        <v>2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2D</v>
      </c>
      <c r="H777" s="1" t="str">
        <f>INDEX(FCF[MarkTo],MATCH(FCFdata[[#This Row],[FCFindex]],FCF[FCFindex]))</f>
        <v>2c</v>
      </c>
      <c r="I777" s="118">
        <f>FCFdata[[#This Row],[SampleLabel]]+3</f>
        <v>130010003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130010005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130</v>
      </c>
      <c r="B778" s="1">
        <f t="shared" si="49"/>
        <v>1</v>
      </c>
      <c r="C778" s="1">
        <f t="shared" si="50"/>
        <v>2</v>
      </c>
      <c r="D778" s="134">
        <f t="shared" si="48"/>
        <v>130010000</v>
      </c>
      <c r="E778" s="1">
        <f>INDEX(FCF[From],MATCH(FCFdata[[#This Row],[FCFindex]],FCF[FCFindex]))</f>
        <v>3</v>
      </c>
      <c r="F778" s="1">
        <f>INDEX(FCF[To],MATCH(FCFdata[[#This Row],[FCFindex]],FCF[FCFindex]))</f>
        <v>4</v>
      </c>
      <c r="G778" s="1" t="str">
        <f>INDEX(FCF[MarkFrom],MATCH(FCFdata[[#This Row],[FCFindex]],FCF[FCFindex]))</f>
        <v>2c</v>
      </c>
      <c r="H778" s="1" t="str">
        <f>INDEX(FCF[MarkTo],MATCH(FCFdata[[#This Row],[FCFindex]],FCF[FCFindex]))</f>
        <v>3P</v>
      </c>
      <c r="I778" s="118">
        <f>FCFdata[[#This Row],[SampleLabel]]+3</f>
        <v>130010003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130010005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130</v>
      </c>
      <c r="B779" s="1">
        <f t="shared" si="49"/>
        <v>1</v>
      </c>
      <c r="C779" s="1">
        <f t="shared" si="50"/>
        <v>3</v>
      </c>
      <c r="D779" s="134">
        <f t="shared" si="48"/>
        <v>130010000</v>
      </c>
      <c r="E779" s="1">
        <f>INDEX(FCF[From],MATCH(FCFdata[[#This Row],[FCFindex]],FCF[FCFindex]))</f>
        <v>4</v>
      </c>
      <c r="F779" s="1">
        <f>INDEX(FCF[To],MATCH(FCFdata[[#This Row],[FCFindex]],FCF[FCFindex]))</f>
        <v>5</v>
      </c>
      <c r="G779" s="1" t="str">
        <f>INDEX(FCF[MarkFrom],MATCH(FCFdata[[#This Row],[FCFindex]],FCF[FCFindex]))</f>
        <v>3P</v>
      </c>
      <c r="H779" s="1" t="str">
        <f>INDEX(FCF[MarkTo],MATCH(FCFdata[[#This Row],[FCFindex]],FCF[FCFindex]))</f>
        <v>4S</v>
      </c>
      <c r="I779" s="118">
        <f>FCFdata[[#This Row],[SampleLabel]]+3</f>
        <v>130010003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130010005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130</v>
      </c>
      <c r="B780" s="1">
        <f t="shared" si="49"/>
        <v>1</v>
      </c>
      <c r="C780" s="1">
        <f t="shared" si="50"/>
        <v>4</v>
      </c>
      <c r="D780" s="134">
        <f t="shared" si="48"/>
        <v>130010000</v>
      </c>
      <c r="E780" s="1">
        <f>INDEX(FCF[From],MATCH(FCFdata[[#This Row],[FCFindex]],FCF[FCFindex]))</f>
        <v>5</v>
      </c>
      <c r="F780" s="1">
        <f>INDEX(FCF[To],MATCH(FCFdata[[#This Row],[FCFindex]],FCF[FCFindex]))</f>
        <v>6</v>
      </c>
      <c r="G780" s="1" t="str">
        <f>INDEX(FCF[MarkFrom],MATCH(FCFdata[[#This Row],[FCFindex]],FCF[FCFindex]))</f>
        <v>4S</v>
      </c>
      <c r="H780" s="1" t="str">
        <f>INDEX(FCF[MarkTo],MATCH(FCFdata[[#This Row],[FCFindex]],FCF[FCFindex]))</f>
        <v>5U</v>
      </c>
      <c r="I780" s="118">
        <f>FCFdata[[#This Row],[SampleLabel]]+3</f>
        <v>130010003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130010005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130</v>
      </c>
      <c r="B781" s="1">
        <f t="shared" si="49"/>
        <v>1</v>
      </c>
      <c r="C781" s="1">
        <f t="shared" si="50"/>
        <v>5</v>
      </c>
      <c r="D781" s="134">
        <f t="shared" si="48"/>
        <v>130010000</v>
      </c>
      <c r="E781" s="1">
        <f>INDEX(FCF[From],MATCH(FCFdata[[#This Row],[FCFindex]],FCF[FCFindex]))</f>
        <v>6</v>
      </c>
      <c r="F781" s="1">
        <f>INDEX(FCF[To],MATCH(FCFdata[[#This Row],[FCFindex]],FCF[FCFindex]))</f>
        <v>7</v>
      </c>
      <c r="G781" s="1" t="str">
        <f>INDEX(FCF[MarkFrom],MATCH(FCFdata[[#This Row],[FCFindex]],FCF[FCFindex]))</f>
        <v>5U</v>
      </c>
      <c r="H781" s="1" t="str">
        <f>INDEX(FCF[MarkTo],MATCH(FCFdata[[#This Row],[FCFindex]],FCF[FCFindex]))</f>
        <v>6Rot</v>
      </c>
      <c r="I781" s="118">
        <f>FCFdata[[#This Row],[SampleLabel]]+3</f>
        <v>130010003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130010005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131</v>
      </c>
      <c r="B782" s="1">
        <f t="shared" si="49"/>
        <v>1</v>
      </c>
      <c r="C782" s="1">
        <f t="shared" si="50"/>
        <v>0</v>
      </c>
      <c r="D782" s="134">
        <f t="shared" si="48"/>
        <v>131010000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1OctM</v>
      </c>
      <c r="H782" s="1" t="str">
        <f>INDEX(FCF[MarkTo],MATCH(FCFdata[[#This Row],[FCFindex]],FCF[FCFindex]))</f>
        <v>2D</v>
      </c>
      <c r="I782" s="118">
        <f>FCFdata[[#This Row],[SampleLabel]]+3</f>
        <v>131010003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131010005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131</v>
      </c>
      <c r="B783" s="1">
        <f t="shared" si="49"/>
        <v>1</v>
      </c>
      <c r="C783" s="1">
        <f t="shared" si="50"/>
        <v>1</v>
      </c>
      <c r="D783" s="134">
        <f t="shared" si="48"/>
        <v>131010000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131010003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131010005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131</v>
      </c>
      <c r="B784" s="1">
        <f t="shared" si="49"/>
        <v>1</v>
      </c>
      <c r="C784" s="1">
        <f t="shared" si="50"/>
        <v>2</v>
      </c>
      <c r="D784" s="134">
        <f t="shared" si="48"/>
        <v>131010000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3P</v>
      </c>
      <c r="I784" s="118">
        <f>FCFdata[[#This Row],[SampleLabel]]+3</f>
        <v>131010003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131010005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131</v>
      </c>
      <c r="B785" s="1">
        <f t="shared" si="49"/>
        <v>1</v>
      </c>
      <c r="C785" s="1">
        <f t="shared" si="50"/>
        <v>3</v>
      </c>
      <c r="D785" s="134">
        <f t="shared" si="48"/>
        <v>131010000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3P</v>
      </c>
      <c r="H785" s="1" t="str">
        <f>INDEX(FCF[MarkTo],MATCH(FCFdata[[#This Row],[FCFindex]],FCF[FCFindex]))</f>
        <v>4S</v>
      </c>
      <c r="I785" s="118">
        <f>FCFdata[[#This Row],[SampleLabel]]+3</f>
        <v>131010003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131010005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131</v>
      </c>
      <c r="B786" s="1">
        <f t="shared" si="49"/>
        <v>1</v>
      </c>
      <c r="C786" s="1">
        <f t="shared" si="50"/>
        <v>4</v>
      </c>
      <c r="D786" s="134">
        <f t="shared" si="48"/>
        <v>131010000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4S</v>
      </c>
      <c r="H786" s="1" t="str">
        <f>INDEX(FCF[MarkTo],MATCH(FCFdata[[#This Row],[FCFindex]],FCF[FCFindex]))</f>
        <v>5U</v>
      </c>
      <c r="I786" s="118">
        <f>FCFdata[[#This Row],[SampleLabel]]+3</f>
        <v>131010003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131010005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131</v>
      </c>
      <c r="B787" s="1">
        <f t="shared" si="49"/>
        <v>1</v>
      </c>
      <c r="C787" s="1">
        <f t="shared" si="50"/>
        <v>5</v>
      </c>
      <c r="D787" s="134">
        <f t="shared" si="48"/>
        <v>131010000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5U</v>
      </c>
      <c r="H787" s="1" t="str">
        <f>INDEX(FCF[MarkTo],MATCH(FCFdata[[#This Row],[FCFindex]],FCF[FCFindex]))</f>
        <v>6Rot</v>
      </c>
      <c r="I787" s="118">
        <f>FCFdata[[#This Row],[SampleLabel]]+3</f>
        <v>131010003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131010005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132</v>
      </c>
      <c r="B788" s="1">
        <f t="shared" si="49"/>
        <v>1</v>
      </c>
      <c r="C788" s="1">
        <f t="shared" si="50"/>
        <v>0</v>
      </c>
      <c r="D788" s="134">
        <f t="shared" si="48"/>
        <v>132010000</v>
      </c>
      <c r="E788" s="1">
        <f>INDEX(FCF[From],MATCH(FCFdata[[#This Row],[FCFindex]],FCF[FCFindex]))</f>
        <v>1</v>
      </c>
      <c r="F788" s="1">
        <f>INDEX(FCF[To],MATCH(FCFdata[[#This Row],[FCFindex]],FCF[FCFindex]))</f>
        <v>2</v>
      </c>
      <c r="G788" s="1" t="str">
        <f>INDEX(FCF[MarkFrom],MATCH(FCFdata[[#This Row],[FCFindex]],FCF[FCFindex]))</f>
        <v>1OctM</v>
      </c>
      <c r="H788" s="1" t="str">
        <f>INDEX(FCF[MarkTo],MATCH(FCFdata[[#This Row],[FCFindex]],FCF[FCFindex]))</f>
        <v>2D</v>
      </c>
      <c r="I788" s="118">
        <f>FCFdata[[#This Row],[SampleLabel]]+3</f>
        <v>132010003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132010005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132</v>
      </c>
      <c r="B789" s="1">
        <f t="shared" si="49"/>
        <v>1</v>
      </c>
      <c r="C789" s="1">
        <f t="shared" si="50"/>
        <v>1</v>
      </c>
      <c r="D789" s="134">
        <f t="shared" si="48"/>
        <v>132010000</v>
      </c>
      <c r="E789" s="1">
        <f>INDEX(FCF[From],MATCH(FCFdata[[#This Row],[FCFindex]],FCF[FCFindex]))</f>
        <v>2</v>
      </c>
      <c r="F789" s="1">
        <f>INDEX(FCF[To],MATCH(FCFdata[[#This Row],[FCFindex]],FCF[FCFindex]))</f>
        <v>3</v>
      </c>
      <c r="G789" s="1" t="str">
        <f>INDEX(FCF[MarkFrom],MATCH(FCFdata[[#This Row],[FCFindex]],FCF[FCFindex]))</f>
        <v>2D</v>
      </c>
      <c r="H789" s="1" t="str">
        <f>INDEX(FCF[MarkTo],MATCH(FCFdata[[#This Row],[FCFindex]],FCF[FCFindex]))</f>
        <v>2c</v>
      </c>
      <c r="I789" s="118">
        <f>FCFdata[[#This Row],[SampleLabel]]+3</f>
        <v>132010003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132010005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132</v>
      </c>
      <c r="B790" s="1">
        <f t="shared" si="49"/>
        <v>1</v>
      </c>
      <c r="C790" s="1">
        <f t="shared" si="50"/>
        <v>2</v>
      </c>
      <c r="D790" s="134">
        <f t="shared" si="48"/>
        <v>132010000</v>
      </c>
      <c r="E790" s="1">
        <f>INDEX(FCF[From],MATCH(FCFdata[[#This Row],[FCFindex]],FCF[FCFindex]))</f>
        <v>3</v>
      </c>
      <c r="F790" s="1">
        <f>INDEX(FCF[To],MATCH(FCFdata[[#This Row],[FCFindex]],FCF[FCFindex]))</f>
        <v>4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3P</v>
      </c>
      <c r="I790" s="118">
        <f>FCFdata[[#This Row],[SampleLabel]]+3</f>
        <v>132010003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132010005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132</v>
      </c>
      <c r="B791" s="1">
        <f t="shared" si="49"/>
        <v>1</v>
      </c>
      <c r="C791" s="1">
        <f t="shared" si="50"/>
        <v>3</v>
      </c>
      <c r="D791" s="134">
        <f t="shared" si="48"/>
        <v>132010000</v>
      </c>
      <c r="E791" s="1">
        <f>INDEX(FCF[From],MATCH(FCFdata[[#This Row],[FCFindex]],FCF[FCFindex]))</f>
        <v>4</v>
      </c>
      <c r="F791" s="1">
        <f>INDEX(FCF[To],MATCH(FCFdata[[#This Row],[FCFindex]],FCF[FCFindex]))</f>
        <v>5</v>
      </c>
      <c r="G791" s="1" t="str">
        <f>INDEX(FCF[MarkFrom],MATCH(FCFdata[[#This Row],[FCFindex]],FCF[FCFindex]))</f>
        <v>3P</v>
      </c>
      <c r="H791" s="1" t="str">
        <f>INDEX(FCF[MarkTo],MATCH(FCFdata[[#This Row],[FCFindex]],FCF[FCFindex]))</f>
        <v>4S</v>
      </c>
      <c r="I791" s="118">
        <f>FCFdata[[#This Row],[SampleLabel]]+3</f>
        <v>132010003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132010005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132</v>
      </c>
      <c r="B792" s="1">
        <f t="shared" si="49"/>
        <v>1</v>
      </c>
      <c r="C792" s="1">
        <f t="shared" si="50"/>
        <v>4</v>
      </c>
      <c r="D792" s="134">
        <f t="shared" si="48"/>
        <v>132010000</v>
      </c>
      <c r="E792" s="1">
        <f>INDEX(FCF[From],MATCH(FCFdata[[#This Row],[FCFindex]],FCF[FCFindex]))</f>
        <v>5</v>
      </c>
      <c r="F792" s="1">
        <f>INDEX(FCF[To],MATCH(FCFdata[[#This Row],[FCFindex]],FCF[FCFindex]))</f>
        <v>6</v>
      </c>
      <c r="G792" s="1" t="str">
        <f>INDEX(FCF[MarkFrom],MATCH(FCFdata[[#This Row],[FCFindex]],FCF[FCFindex]))</f>
        <v>4S</v>
      </c>
      <c r="H792" s="1" t="str">
        <f>INDEX(FCF[MarkTo],MATCH(FCFdata[[#This Row],[FCFindex]],FCF[FCFindex]))</f>
        <v>5U</v>
      </c>
      <c r="I792" s="118">
        <f>FCFdata[[#This Row],[SampleLabel]]+3</f>
        <v>132010003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132010005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132</v>
      </c>
      <c r="B793" s="1">
        <f t="shared" si="49"/>
        <v>1</v>
      </c>
      <c r="C793" s="1">
        <f t="shared" si="50"/>
        <v>5</v>
      </c>
      <c r="D793" s="134">
        <f t="shared" si="48"/>
        <v>132010000</v>
      </c>
      <c r="E793" s="1">
        <f>INDEX(FCF[From],MATCH(FCFdata[[#This Row],[FCFindex]],FCF[FCFindex]))</f>
        <v>6</v>
      </c>
      <c r="F793" s="1">
        <f>INDEX(FCF[To],MATCH(FCFdata[[#This Row],[FCFindex]],FCF[FCFindex]))</f>
        <v>7</v>
      </c>
      <c r="G793" s="1" t="str">
        <f>INDEX(FCF[MarkFrom],MATCH(FCFdata[[#This Row],[FCFindex]],FCF[FCFindex]))</f>
        <v>5U</v>
      </c>
      <c r="H793" s="1" t="str">
        <f>INDEX(FCF[MarkTo],MATCH(FCFdata[[#This Row],[FCFindex]],FCF[FCFindex]))</f>
        <v>6Rot</v>
      </c>
      <c r="I793" s="118">
        <f>FCFdata[[#This Row],[SampleLabel]]+3</f>
        <v>132010003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132010005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133</v>
      </c>
      <c r="B794" s="1">
        <f t="shared" si="49"/>
        <v>1</v>
      </c>
      <c r="C794" s="1">
        <f t="shared" si="50"/>
        <v>0</v>
      </c>
      <c r="D794" s="134">
        <f t="shared" si="48"/>
        <v>133010000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1OctM</v>
      </c>
      <c r="H794" s="1" t="str">
        <f>INDEX(FCF[MarkTo],MATCH(FCFdata[[#This Row],[FCFindex]],FCF[FCFindex]))</f>
        <v>2D</v>
      </c>
      <c r="I794" s="118">
        <f>FCFdata[[#This Row],[SampleLabel]]+3</f>
        <v>133010003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133010005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133</v>
      </c>
      <c r="B795" s="1">
        <f t="shared" si="49"/>
        <v>1</v>
      </c>
      <c r="C795" s="1">
        <f t="shared" si="50"/>
        <v>1</v>
      </c>
      <c r="D795" s="134">
        <f t="shared" si="48"/>
        <v>133010000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2c</v>
      </c>
      <c r="I795" s="118">
        <f>FCFdata[[#This Row],[SampleLabel]]+3</f>
        <v>133010003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133010005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133</v>
      </c>
      <c r="B796" s="1">
        <f t="shared" si="49"/>
        <v>1</v>
      </c>
      <c r="C796" s="1">
        <f t="shared" si="50"/>
        <v>2</v>
      </c>
      <c r="D796" s="134">
        <f t="shared" si="48"/>
        <v>133010000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2c</v>
      </c>
      <c r="H796" s="1" t="str">
        <f>INDEX(FCF[MarkTo],MATCH(FCFdata[[#This Row],[FCFindex]],FCF[FCFindex]))</f>
        <v>3P</v>
      </c>
      <c r="I796" s="118">
        <f>FCFdata[[#This Row],[SampleLabel]]+3</f>
        <v>133010003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133010005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133</v>
      </c>
      <c r="B797" s="1">
        <f t="shared" si="49"/>
        <v>1</v>
      </c>
      <c r="C797" s="1">
        <f t="shared" si="50"/>
        <v>3</v>
      </c>
      <c r="D797" s="134">
        <f t="shared" si="48"/>
        <v>133010000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3P</v>
      </c>
      <c r="H797" s="1" t="str">
        <f>INDEX(FCF[MarkTo],MATCH(FCFdata[[#This Row],[FCFindex]],FCF[FCFindex]))</f>
        <v>4S</v>
      </c>
      <c r="I797" s="118">
        <f>FCFdata[[#This Row],[SampleLabel]]+3</f>
        <v>133010003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133010005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133</v>
      </c>
      <c r="B798" s="1">
        <f t="shared" si="49"/>
        <v>1</v>
      </c>
      <c r="C798" s="1">
        <f t="shared" si="50"/>
        <v>4</v>
      </c>
      <c r="D798" s="134">
        <f t="shared" si="48"/>
        <v>133010000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4S</v>
      </c>
      <c r="H798" s="1" t="str">
        <f>INDEX(FCF[MarkTo],MATCH(FCFdata[[#This Row],[FCFindex]],FCF[FCFindex]))</f>
        <v>5U</v>
      </c>
      <c r="I798" s="118">
        <f>FCFdata[[#This Row],[SampleLabel]]+3</f>
        <v>133010003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133010005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133</v>
      </c>
      <c r="B799" s="1">
        <f t="shared" si="49"/>
        <v>1</v>
      </c>
      <c r="C799" s="1">
        <f t="shared" si="50"/>
        <v>5</v>
      </c>
      <c r="D799" s="134">
        <f t="shared" si="48"/>
        <v>133010000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5U</v>
      </c>
      <c r="H799" s="1" t="str">
        <f>INDEX(FCF[MarkTo],MATCH(FCFdata[[#This Row],[FCFindex]],FCF[FCFindex]))</f>
        <v>6Rot</v>
      </c>
      <c r="I799" s="118">
        <f>FCFdata[[#This Row],[SampleLabel]]+3</f>
        <v>133010003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133010005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134</v>
      </c>
      <c r="B800" s="1">
        <f t="shared" si="49"/>
        <v>1</v>
      </c>
      <c r="C800" s="1">
        <f t="shared" si="50"/>
        <v>0</v>
      </c>
      <c r="D800" s="134">
        <f t="shared" si="48"/>
        <v>134010000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1OctM</v>
      </c>
      <c r="H800" s="1" t="str">
        <f>INDEX(FCF[MarkTo],MATCH(FCFdata[[#This Row],[FCFindex]],FCF[FCFindex]))</f>
        <v>2D</v>
      </c>
      <c r="I800" s="118">
        <f>FCFdata[[#This Row],[SampleLabel]]+3</f>
        <v>134010003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134010005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134</v>
      </c>
      <c r="B801" s="1">
        <f t="shared" si="49"/>
        <v>1</v>
      </c>
      <c r="C801" s="1">
        <f t="shared" si="50"/>
        <v>1</v>
      </c>
      <c r="D801" s="134">
        <f t="shared" si="48"/>
        <v>134010000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2D</v>
      </c>
      <c r="H801" s="1" t="str">
        <f>INDEX(FCF[MarkTo],MATCH(FCFdata[[#This Row],[FCFindex]],FCF[FCFindex]))</f>
        <v>2c</v>
      </c>
      <c r="I801" s="118">
        <f>FCFdata[[#This Row],[SampleLabel]]+3</f>
        <v>134010003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134010005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134</v>
      </c>
      <c r="B802" s="1">
        <f t="shared" si="49"/>
        <v>1</v>
      </c>
      <c r="C802" s="1">
        <f t="shared" si="50"/>
        <v>2</v>
      </c>
      <c r="D802" s="134">
        <f t="shared" si="48"/>
        <v>134010000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2c</v>
      </c>
      <c r="H802" s="1" t="str">
        <f>INDEX(FCF[MarkTo],MATCH(FCFdata[[#This Row],[FCFindex]],FCF[FCFindex]))</f>
        <v>3P</v>
      </c>
      <c r="I802" s="118">
        <f>FCFdata[[#This Row],[SampleLabel]]+3</f>
        <v>134010003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134010005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134</v>
      </c>
      <c r="B803" s="1">
        <f t="shared" si="49"/>
        <v>1</v>
      </c>
      <c r="C803" s="1">
        <f t="shared" si="50"/>
        <v>3</v>
      </c>
      <c r="D803" s="134">
        <f t="shared" si="48"/>
        <v>134010000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3P</v>
      </c>
      <c r="H803" s="1" t="str">
        <f>INDEX(FCF[MarkTo],MATCH(FCFdata[[#This Row],[FCFindex]],FCF[FCFindex]))</f>
        <v>4S</v>
      </c>
      <c r="I803" s="118">
        <f>FCFdata[[#This Row],[SampleLabel]]+3</f>
        <v>134010003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134010005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134</v>
      </c>
      <c r="B804" s="1">
        <f t="shared" si="49"/>
        <v>1</v>
      </c>
      <c r="C804" s="1">
        <f t="shared" si="50"/>
        <v>4</v>
      </c>
      <c r="D804" s="134">
        <f t="shared" si="48"/>
        <v>134010000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4S</v>
      </c>
      <c r="H804" s="1" t="str">
        <f>INDEX(FCF[MarkTo],MATCH(FCFdata[[#This Row],[FCFindex]],FCF[FCFindex]))</f>
        <v>5U</v>
      </c>
      <c r="I804" s="118">
        <f>FCFdata[[#This Row],[SampleLabel]]+3</f>
        <v>134010003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134010005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134</v>
      </c>
      <c r="B805" s="1">
        <f t="shared" si="49"/>
        <v>1</v>
      </c>
      <c r="C805" s="1">
        <f t="shared" si="50"/>
        <v>5</v>
      </c>
      <c r="D805" s="134">
        <f t="shared" si="48"/>
        <v>134010000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5U</v>
      </c>
      <c r="H805" s="1" t="str">
        <f>INDEX(FCF[MarkTo],MATCH(FCFdata[[#This Row],[FCFindex]],FCF[FCFindex]))</f>
        <v>6Rot</v>
      </c>
      <c r="I805" s="118">
        <f>FCFdata[[#This Row],[SampleLabel]]+3</f>
        <v>134010003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134010005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135</v>
      </c>
      <c r="B806" s="1">
        <f t="shared" si="49"/>
        <v>1</v>
      </c>
      <c r="C806" s="1">
        <f t="shared" si="50"/>
        <v>0</v>
      </c>
      <c r="D806" s="134">
        <f t="shared" si="48"/>
        <v>135010000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1OctM</v>
      </c>
      <c r="H806" s="1" t="str">
        <f>INDEX(FCF[MarkTo],MATCH(FCFdata[[#This Row],[FCFindex]],FCF[FCFindex]))</f>
        <v>2D</v>
      </c>
      <c r="I806" s="118">
        <f>FCFdata[[#This Row],[SampleLabel]]+3</f>
        <v>135010003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135010005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135</v>
      </c>
      <c r="B807" s="1">
        <f t="shared" si="49"/>
        <v>1</v>
      </c>
      <c r="C807" s="1">
        <f t="shared" si="50"/>
        <v>1</v>
      </c>
      <c r="D807" s="134">
        <f t="shared" si="48"/>
        <v>135010000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2D</v>
      </c>
      <c r="H807" s="1" t="str">
        <f>INDEX(FCF[MarkTo],MATCH(FCFdata[[#This Row],[FCFindex]],FCF[FCFindex]))</f>
        <v>2c</v>
      </c>
      <c r="I807" s="118">
        <f>FCFdata[[#This Row],[SampleLabel]]+3</f>
        <v>135010003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135010005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135</v>
      </c>
      <c r="B808" s="1">
        <f t="shared" si="49"/>
        <v>1</v>
      </c>
      <c r="C808" s="1">
        <f t="shared" si="50"/>
        <v>2</v>
      </c>
      <c r="D808" s="134">
        <f t="shared" si="48"/>
        <v>135010000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2c</v>
      </c>
      <c r="H808" s="1" t="str">
        <f>INDEX(FCF[MarkTo],MATCH(FCFdata[[#This Row],[FCFindex]],FCF[FCFindex]))</f>
        <v>3P</v>
      </c>
      <c r="I808" s="118">
        <f>FCFdata[[#This Row],[SampleLabel]]+3</f>
        <v>135010003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135010005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135</v>
      </c>
      <c r="B809" s="1">
        <f t="shared" si="49"/>
        <v>1</v>
      </c>
      <c r="C809" s="1">
        <f t="shared" si="50"/>
        <v>3</v>
      </c>
      <c r="D809" s="134">
        <f t="shared" si="48"/>
        <v>135010000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3P</v>
      </c>
      <c r="H809" s="1" t="str">
        <f>INDEX(FCF[MarkTo],MATCH(FCFdata[[#This Row],[FCFindex]],FCF[FCFindex]))</f>
        <v>4S</v>
      </c>
      <c r="I809" s="118">
        <f>FCFdata[[#This Row],[SampleLabel]]+3</f>
        <v>135010003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135010005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135</v>
      </c>
      <c r="B810" s="1">
        <f t="shared" si="49"/>
        <v>1</v>
      </c>
      <c r="C810" s="1">
        <f t="shared" si="50"/>
        <v>4</v>
      </c>
      <c r="D810" s="134">
        <f t="shared" si="48"/>
        <v>135010000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4S</v>
      </c>
      <c r="H810" s="1" t="str">
        <f>INDEX(FCF[MarkTo],MATCH(FCFdata[[#This Row],[FCFindex]],FCF[FCFindex]))</f>
        <v>5U</v>
      </c>
      <c r="I810" s="118">
        <f>FCFdata[[#This Row],[SampleLabel]]+3</f>
        <v>135010003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135010005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135</v>
      </c>
      <c r="B811" s="1">
        <f t="shared" si="49"/>
        <v>1</v>
      </c>
      <c r="C811" s="1">
        <f t="shared" si="50"/>
        <v>5</v>
      </c>
      <c r="D811" s="134">
        <f t="shared" si="48"/>
        <v>135010000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5U</v>
      </c>
      <c r="H811" s="1" t="str">
        <f>INDEX(FCF[MarkTo],MATCH(FCFdata[[#This Row],[FCFindex]],FCF[FCFindex]))</f>
        <v>6Rot</v>
      </c>
      <c r="I811" s="118">
        <f>FCFdata[[#This Row],[SampleLabel]]+3</f>
        <v>135010003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135010005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136</v>
      </c>
      <c r="B812" s="1">
        <f t="shared" si="49"/>
        <v>1</v>
      </c>
      <c r="C812" s="1">
        <f t="shared" si="50"/>
        <v>0</v>
      </c>
      <c r="D812" s="134">
        <f t="shared" si="48"/>
        <v>136010000</v>
      </c>
      <c r="E812" s="1">
        <f>INDEX(FCF[From],MATCH(FCFdata[[#This Row],[FCFindex]],FCF[FCFindex]))</f>
        <v>1</v>
      </c>
      <c r="F812" s="1">
        <f>INDEX(FCF[To],MATCH(FCFdata[[#This Row],[FCFindex]],FCF[FCFindex]))</f>
        <v>2</v>
      </c>
      <c r="G812" s="1" t="str">
        <f>INDEX(FCF[MarkFrom],MATCH(FCFdata[[#This Row],[FCFindex]],FCF[FCFindex]))</f>
        <v>1OctM</v>
      </c>
      <c r="H812" s="1" t="str">
        <f>INDEX(FCF[MarkTo],MATCH(FCFdata[[#This Row],[FCFindex]],FCF[FCFindex]))</f>
        <v>2D</v>
      </c>
      <c r="I812" s="118">
        <f>FCFdata[[#This Row],[SampleLabel]]+3</f>
        <v>136010003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136010005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136</v>
      </c>
      <c r="B813" s="1">
        <f t="shared" si="49"/>
        <v>1</v>
      </c>
      <c r="C813" s="1">
        <f t="shared" si="50"/>
        <v>1</v>
      </c>
      <c r="D813" s="134">
        <f t="shared" si="48"/>
        <v>136010000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136010003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136010005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136</v>
      </c>
      <c r="B814" s="1">
        <f t="shared" si="49"/>
        <v>1</v>
      </c>
      <c r="C814" s="1">
        <f t="shared" si="50"/>
        <v>2</v>
      </c>
      <c r="D814" s="134">
        <f t="shared" si="48"/>
        <v>136010000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3P</v>
      </c>
      <c r="I814" s="118">
        <f>FCFdata[[#This Row],[SampleLabel]]+3</f>
        <v>136010003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136010005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136</v>
      </c>
      <c r="B815" s="1">
        <f t="shared" si="49"/>
        <v>1</v>
      </c>
      <c r="C815" s="1">
        <f t="shared" si="50"/>
        <v>3</v>
      </c>
      <c r="D815" s="134">
        <f t="shared" si="48"/>
        <v>136010000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3P</v>
      </c>
      <c r="H815" s="1" t="str">
        <f>INDEX(FCF[MarkTo],MATCH(FCFdata[[#This Row],[FCFindex]],FCF[FCFindex]))</f>
        <v>4S</v>
      </c>
      <c r="I815" s="118">
        <f>FCFdata[[#This Row],[SampleLabel]]+3</f>
        <v>136010003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136010005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136</v>
      </c>
      <c r="B816" s="1">
        <f t="shared" si="49"/>
        <v>1</v>
      </c>
      <c r="C816" s="1">
        <f t="shared" si="50"/>
        <v>4</v>
      </c>
      <c r="D816" s="134">
        <f t="shared" si="48"/>
        <v>136010000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4S</v>
      </c>
      <c r="H816" s="1" t="str">
        <f>INDEX(FCF[MarkTo],MATCH(FCFdata[[#This Row],[FCFindex]],FCF[FCFindex]))</f>
        <v>5U</v>
      </c>
      <c r="I816" s="118">
        <f>FCFdata[[#This Row],[SampleLabel]]+3</f>
        <v>136010003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136010005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136</v>
      </c>
      <c r="B817" s="1">
        <f t="shared" si="49"/>
        <v>1</v>
      </c>
      <c r="C817" s="1">
        <f t="shared" si="50"/>
        <v>5</v>
      </c>
      <c r="D817" s="134">
        <f t="shared" si="48"/>
        <v>136010000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5U</v>
      </c>
      <c r="H817" s="1" t="str">
        <f>INDEX(FCF[MarkTo],MATCH(FCFdata[[#This Row],[FCFindex]],FCF[FCFindex]))</f>
        <v>6Rot</v>
      </c>
      <c r="I817" s="118">
        <f>FCFdata[[#This Row],[SampleLabel]]+3</f>
        <v>136010003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136010005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137</v>
      </c>
      <c r="B818" s="1">
        <f t="shared" si="49"/>
        <v>1</v>
      </c>
      <c r="C818" s="1">
        <f t="shared" si="50"/>
        <v>0</v>
      </c>
      <c r="D818" s="134">
        <f t="shared" si="48"/>
        <v>137010000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1OctM</v>
      </c>
      <c r="H818" s="1" t="str">
        <f>INDEX(FCF[MarkTo],MATCH(FCFdata[[#This Row],[FCFindex]],FCF[FCFindex]))</f>
        <v>2D</v>
      </c>
      <c r="I818" s="118">
        <f>FCFdata[[#This Row],[SampleLabel]]+3</f>
        <v>137010003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137010005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137</v>
      </c>
      <c r="B819" s="1">
        <f t="shared" si="49"/>
        <v>1</v>
      </c>
      <c r="C819" s="1">
        <f t="shared" si="50"/>
        <v>1</v>
      </c>
      <c r="D819" s="134">
        <f t="shared" si="48"/>
        <v>137010000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2D</v>
      </c>
      <c r="H819" s="1" t="str">
        <f>INDEX(FCF[MarkTo],MATCH(FCFdata[[#This Row],[FCFindex]],FCF[FCFindex]))</f>
        <v>2c</v>
      </c>
      <c r="I819" s="118">
        <f>FCFdata[[#This Row],[SampleLabel]]+3</f>
        <v>137010003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137010005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137</v>
      </c>
      <c r="B820" s="1">
        <f t="shared" si="49"/>
        <v>1</v>
      </c>
      <c r="C820" s="1">
        <f t="shared" si="50"/>
        <v>2</v>
      </c>
      <c r="D820" s="134">
        <f t="shared" si="48"/>
        <v>137010000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2c</v>
      </c>
      <c r="H820" s="1" t="str">
        <f>INDEX(FCF[MarkTo],MATCH(FCFdata[[#This Row],[FCFindex]],FCF[FCFindex]))</f>
        <v>3P</v>
      </c>
      <c r="I820" s="118">
        <f>FCFdata[[#This Row],[SampleLabel]]+3</f>
        <v>137010003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137010005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137</v>
      </c>
      <c r="B821" s="1">
        <f t="shared" si="49"/>
        <v>1</v>
      </c>
      <c r="C821" s="1">
        <f t="shared" si="50"/>
        <v>3</v>
      </c>
      <c r="D821" s="134">
        <f t="shared" si="48"/>
        <v>137010000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3P</v>
      </c>
      <c r="H821" s="1" t="str">
        <f>INDEX(FCF[MarkTo],MATCH(FCFdata[[#This Row],[FCFindex]],FCF[FCFindex]))</f>
        <v>4S</v>
      </c>
      <c r="I821" s="118">
        <f>FCFdata[[#This Row],[SampleLabel]]+3</f>
        <v>137010003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137010005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137</v>
      </c>
      <c r="B822" s="1">
        <f t="shared" si="49"/>
        <v>1</v>
      </c>
      <c r="C822" s="1">
        <f t="shared" si="50"/>
        <v>4</v>
      </c>
      <c r="D822" s="134">
        <f t="shared" si="48"/>
        <v>137010000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4S</v>
      </c>
      <c r="H822" s="1" t="str">
        <f>INDEX(FCF[MarkTo],MATCH(FCFdata[[#This Row],[FCFindex]],FCF[FCFindex]))</f>
        <v>5U</v>
      </c>
      <c r="I822" s="118">
        <f>FCFdata[[#This Row],[SampleLabel]]+3</f>
        <v>137010003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137010005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137</v>
      </c>
      <c r="B823" s="1">
        <f t="shared" si="49"/>
        <v>1</v>
      </c>
      <c r="C823" s="1">
        <f t="shared" si="50"/>
        <v>5</v>
      </c>
      <c r="D823" s="134">
        <f t="shared" si="48"/>
        <v>137010000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5U</v>
      </c>
      <c r="H823" s="1" t="str">
        <f>INDEX(FCF[MarkTo],MATCH(FCFdata[[#This Row],[FCFindex]],FCF[FCFindex]))</f>
        <v>6Rot</v>
      </c>
      <c r="I823" s="118">
        <f>FCFdata[[#This Row],[SampleLabel]]+3</f>
        <v>137010003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137010005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138</v>
      </c>
      <c r="B824" s="1">
        <f t="shared" si="49"/>
        <v>1</v>
      </c>
      <c r="C824" s="1">
        <f t="shared" si="50"/>
        <v>0</v>
      </c>
      <c r="D824" s="134">
        <f t="shared" si="48"/>
        <v>138010000</v>
      </c>
      <c r="E824" s="1">
        <f>INDEX(FCF[From],MATCH(FCFdata[[#This Row],[FCFindex]],FCF[FCFindex]))</f>
        <v>1</v>
      </c>
      <c r="F824" s="1">
        <f>INDEX(FCF[To],MATCH(FCFdata[[#This Row],[FCFindex]],FCF[FCFindex]))</f>
        <v>2</v>
      </c>
      <c r="G824" s="1" t="str">
        <f>INDEX(FCF[MarkFrom],MATCH(FCFdata[[#This Row],[FCFindex]],FCF[FCFindex]))</f>
        <v>1OctM</v>
      </c>
      <c r="H824" s="1" t="str">
        <f>INDEX(FCF[MarkTo],MATCH(FCFdata[[#This Row],[FCFindex]],FCF[FCFindex]))</f>
        <v>2D</v>
      </c>
      <c r="I824" s="118">
        <f>FCFdata[[#This Row],[SampleLabel]]+3</f>
        <v>138010003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138010005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138</v>
      </c>
      <c r="B825" s="1">
        <f t="shared" si="49"/>
        <v>1</v>
      </c>
      <c r="C825" s="1">
        <f t="shared" si="50"/>
        <v>1</v>
      </c>
      <c r="D825" s="134">
        <f t="shared" si="48"/>
        <v>138010000</v>
      </c>
      <c r="E825" s="1">
        <f>INDEX(FCF[From],MATCH(FCFdata[[#This Row],[FCFindex]],FCF[FCFindex]))</f>
        <v>2</v>
      </c>
      <c r="F825" s="1">
        <f>INDEX(FCF[To],MATCH(FCFdata[[#This Row],[FCFindex]],FCF[FCFindex]))</f>
        <v>3</v>
      </c>
      <c r="G825" s="1" t="str">
        <f>INDEX(FCF[MarkFrom],MATCH(FCFdata[[#This Row],[FCFindex]],FCF[FCFindex]))</f>
        <v>2D</v>
      </c>
      <c r="H825" s="1" t="str">
        <f>INDEX(FCF[MarkTo],MATCH(FCFdata[[#This Row],[FCFindex]],FCF[FCFindex]))</f>
        <v>2c</v>
      </c>
      <c r="I825" s="118">
        <f>FCFdata[[#This Row],[SampleLabel]]+3</f>
        <v>138010003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138010005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138</v>
      </c>
      <c r="B826" s="1">
        <f t="shared" si="49"/>
        <v>1</v>
      </c>
      <c r="C826" s="1">
        <f t="shared" si="50"/>
        <v>2</v>
      </c>
      <c r="D826" s="134">
        <f t="shared" si="48"/>
        <v>138010000</v>
      </c>
      <c r="E826" s="1">
        <f>INDEX(FCF[From],MATCH(FCFdata[[#This Row],[FCFindex]],FCF[FCFindex]))</f>
        <v>3</v>
      </c>
      <c r="F826" s="1">
        <f>INDEX(FCF[To],MATCH(FCFdata[[#This Row],[FCFindex]],FCF[FCFindex]))</f>
        <v>4</v>
      </c>
      <c r="G826" s="1" t="str">
        <f>INDEX(FCF[MarkFrom],MATCH(FCFdata[[#This Row],[FCFindex]],FCF[FCFindex]))</f>
        <v>2c</v>
      </c>
      <c r="H826" s="1" t="str">
        <f>INDEX(FCF[MarkTo],MATCH(FCFdata[[#This Row],[FCFindex]],FCF[FCFindex]))</f>
        <v>3P</v>
      </c>
      <c r="I826" s="118">
        <f>FCFdata[[#This Row],[SampleLabel]]+3</f>
        <v>138010003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138010005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138</v>
      </c>
      <c r="B827" s="1">
        <f t="shared" si="49"/>
        <v>1</v>
      </c>
      <c r="C827" s="1">
        <f t="shared" si="50"/>
        <v>3</v>
      </c>
      <c r="D827" s="134">
        <f t="shared" si="48"/>
        <v>138010000</v>
      </c>
      <c r="E827" s="1">
        <f>INDEX(FCF[From],MATCH(FCFdata[[#This Row],[FCFindex]],FCF[FCFindex]))</f>
        <v>4</v>
      </c>
      <c r="F827" s="1">
        <f>INDEX(FCF[To],MATCH(FCFdata[[#This Row],[FCFindex]],FCF[FCFindex]))</f>
        <v>5</v>
      </c>
      <c r="G827" s="1" t="str">
        <f>INDEX(FCF[MarkFrom],MATCH(FCFdata[[#This Row],[FCFindex]],FCF[FCFindex]))</f>
        <v>3P</v>
      </c>
      <c r="H827" s="1" t="str">
        <f>INDEX(FCF[MarkTo],MATCH(FCFdata[[#This Row],[FCFindex]],FCF[FCFindex]))</f>
        <v>4S</v>
      </c>
      <c r="I827" s="118">
        <f>FCFdata[[#This Row],[SampleLabel]]+3</f>
        <v>138010003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138010005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138</v>
      </c>
      <c r="B828" s="1">
        <f t="shared" si="49"/>
        <v>1</v>
      </c>
      <c r="C828" s="1">
        <f t="shared" si="50"/>
        <v>4</v>
      </c>
      <c r="D828" s="134">
        <f t="shared" si="48"/>
        <v>138010000</v>
      </c>
      <c r="E828" s="1">
        <f>INDEX(FCF[From],MATCH(FCFdata[[#This Row],[FCFindex]],FCF[FCFindex]))</f>
        <v>5</v>
      </c>
      <c r="F828" s="1">
        <f>INDEX(FCF[To],MATCH(FCFdata[[#This Row],[FCFindex]],FCF[FCFindex]))</f>
        <v>6</v>
      </c>
      <c r="G828" s="1" t="str">
        <f>INDEX(FCF[MarkFrom],MATCH(FCFdata[[#This Row],[FCFindex]],FCF[FCFindex]))</f>
        <v>4S</v>
      </c>
      <c r="H828" s="1" t="str">
        <f>INDEX(FCF[MarkTo],MATCH(FCFdata[[#This Row],[FCFindex]],FCF[FCFindex]))</f>
        <v>5U</v>
      </c>
      <c r="I828" s="118">
        <f>FCFdata[[#This Row],[SampleLabel]]+3</f>
        <v>138010003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138010005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138</v>
      </c>
      <c r="B829" s="1">
        <f t="shared" si="49"/>
        <v>1</v>
      </c>
      <c r="C829" s="1">
        <f t="shared" si="50"/>
        <v>5</v>
      </c>
      <c r="D829" s="134">
        <f t="shared" si="48"/>
        <v>138010000</v>
      </c>
      <c r="E829" s="1">
        <f>INDEX(FCF[From],MATCH(FCFdata[[#This Row],[FCFindex]],FCF[FCFindex]))</f>
        <v>6</v>
      </c>
      <c r="F829" s="1">
        <f>INDEX(FCF[To],MATCH(FCFdata[[#This Row],[FCFindex]],FCF[FCFindex]))</f>
        <v>7</v>
      </c>
      <c r="G829" s="1" t="str">
        <f>INDEX(FCF[MarkFrom],MATCH(FCFdata[[#This Row],[FCFindex]],FCF[FCFindex]))</f>
        <v>5U</v>
      </c>
      <c r="H829" s="1" t="str">
        <f>INDEX(FCF[MarkTo],MATCH(FCFdata[[#This Row],[FCFindex]],FCF[FCFindex]))</f>
        <v>6Rot</v>
      </c>
      <c r="I829" s="118">
        <f>FCFdata[[#This Row],[SampleLabel]]+3</f>
        <v>138010003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138010005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139</v>
      </c>
      <c r="B830" s="1">
        <f t="shared" si="49"/>
        <v>1</v>
      </c>
      <c r="C830" s="1">
        <f t="shared" si="50"/>
        <v>0</v>
      </c>
      <c r="D830" s="134">
        <f t="shared" si="48"/>
        <v>139010000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1OctM</v>
      </c>
      <c r="H830" s="1" t="str">
        <f>INDEX(FCF[MarkTo],MATCH(FCFdata[[#This Row],[FCFindex]],FCF[FCFindex]))</f>
        <v>2D</v>
      </c>
      <c r="I830" s="118">
        <f>FCFdata[[#This Row],[SampleLabel]]+3</f>
        <v>139010003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139010005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139</v>
      </c>
      <c r="B831" s="1">
        <f t="shared" si="49"/>
        <v>1</v>
      </c>
      <c r="C831" s="1">
        <f t="shared" si="50"/>
        <v>1</v>
      </c>
      <c r="D831" s="134">
        <f t="shared" si="48"/>
        <v>139010000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2D</v>
      </c>
      <c r="H831" s="1" t="str">
        <f>INDEX(FCF[MarkTo],MATCH(FCFdata[[#This Row],[FCFindex]],FCF[FCFindex]))</f>
        <v>2c</v>
      </c>
      <c r="I831" s="118">
        <f>FCFdata[[#This Row],[SampleLabel]]+3</f>
        <v>139010003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139010005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139</v>
      </c>
      <c r="B832" s="1">
        <f t="shared" si="49"/>
        <v>1</v>
      </c>
      <c r="C832" s="1">
        <f t="shared" si="50"/>
        <v>2</v>
      </c>
      <c r="D832" s="134">
        <f t="shared" si="48"/>
        <v>139010000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3P</v>
      </c>
      <c r="I832" s="118">
        <f>FCFdata[[#This Row],[SampleLabel]]+3</f>
        <v>139010003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139010005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139</v>
      </c>
      <c r="B833" s="1">
        <f t="shared" si="49"/>
        <v>1</v>
      </c>
      <c r="C833" s="1">
        <f t="shared" si="50"/>
        <v>3</v>
      </c>
      <c r="D833" s="134">
        <f t="shared" si="48"/>
        <v>139010000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3P</v>
      </c>
      <c r="H833" s="1" t="str">
        <f>INDEX(FCF[MarkTo],MATCH(FCFdata[[#This Row],[FCFindex]],FCF[FCFindex]))</f>
        <v>4S</v>
      </c>
      <c r="I833" s="118">
        <f>FCFdata[[#This Row],[SampleLabel]]+3</f>
        <v>139010003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139010005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139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139010000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4S</v>
      </c>
      <c r="H834" s="1" t="str">
        <f>INDEX(FCF[MarkTo],MATCH(FCFdata[[#This Row],[FCFindex]],FCF[FCFindex]))</f>
        <v>5U</v>
      </c>
      <c r="I834" s="118">
        <f>FCFdata[[#This Row],[SampleLabel]]+3</f>
        <v>139010003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139010005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139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139010000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5U</v>
      </c>
      <c r="H835" s="1" t="str">
        <f>INDEX(FCF[MarkTo],MATCH(FCFdata[[#This Row],[FCFindex]],FCF[FCFindex]))</f>
        <v>6Rot</v>
      </c>
      <c r="I835" s="118">
        <f>FCFdata[[#This Row],[SampleLabel]]+3</f>
        <v>139010003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139010005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140</v>
      </c>
      <c r="B836" s="1">
        <f t="shared" si="53"/>
        <v>1</v>
      </c>
      <c r="C836" s="1">
        <f t="shared" si="54"/>
        <v>0</v>
      </c>
      <c r="D836" s="134">
        <f t="shared" si="52"/>
        <v>140010000</v>
      </c>
      <c r="E836" s="1">
        <f>INDEX(FCF[From],MATCH(FCFdata[[#This Row],[FCFindex]],FCF[FCFindex]))</f>
        <v>1</v>
      </c>
      <c r="F836" s="1">
        <f>INDEX(FCF[To],MATCH(FCFdata[[#This Row],[FCFindex]],FCF[FCFindex]))</f>
        <v>2</v>
      </c>
      <c r="G836" s="1" t="str">
        <f>INDEX(FCF[MarkFrom],MATCH(FCFdata[[#This Row],[FCFindex]],FCF[FCFindex]))</f>
        <v>1OctM</v>
      </c>
      <c r="H836" s="1" t="str">
        <f>INDEX(FCF[MarkTo],MATCH(FCFdata[[#This Row],[FCFindex]],FCF[FCFindex]))</f>
        <v>2D</v>
      </c>
      <c r="I836" s="118">
        <f>FCFdata[[#This Row],[SampleLabel]]+3</f>
        <v>140010003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140010005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140</v>
      </c>
      <c r="B837" s="1">
        <f t="shared" si="53"/>
        <v>1</v>
      </c>
      <c r="C837" s="1">
        <f t="shared" si="54"/>
        <v>1</v>
      </c>
      <c r="D837" s="134">
        <f t="shared" si="52"/>
        <v>140010000</v>
      </c>
      <c r="E837" s="1">
        <f>INDEX(FCF[From],MATCH(FCFdata[[#This Row],[FCFindex]],FCF[FCFindex]))</f>
        <v>2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2D</v>
      </c>
      <c r="H837" s="1" t="str">
        <f>INDEX(FCF[MarkTo],MATCH(FCFdata[[#This Row],[FCFindex]],FCF[FCFindex]))</f>
        <v>2c</v>
      </c>
      <c r="I837" s="118">
        <f>FCFdata[[#This Row],[SampleLabel]]+3</f>
        <v>140010003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140010005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140</v>
      </c>
      <c r="B838" s="1">
        <f t="shared" si="53"/>
        <v>1</v>
      </c>
      <c r="C838" s="1">
        <f t="shared" si="54"/>
        <v>2</v>
      </c>
      <c r="D838" s="134">
        <f t="shared" si="52"/>
        <v>140010000</v>
      </c>
      <c r="E838" s="1">
        <f>INDEX(FCF[From],MATCH(FCFdata[[#This Row],[FCFindex]],FCF[FCFindex]))</f>
        <v>3</v>
      </c>
      <c r="F838" s="1">
        <f>INDEX(FCF[To],MATCH(FCFdata[[#This Row],[FCFindex]],FCF[FCFindex]))</f>
        <v>4</v>
      </c>
      <c r="G838" s="1" t="str">
        <f>INDEX(FCF[MarkFrom],MATCH(FCFdata[[#This Row],[FCFindex]],FCF[FCFindex]))</f>
        <v>2c</v>
      </c>
      <c r="H838" s="1" t="str">
        <f>INDEX(FCF[MarkTo],MATCH(FCFdata[[#This Row],[FCFindex]],FCF[FCFindex]))</f>
        <v>3P</v>
      </c>
      <c r="I838" s="118">
        <f>FCFdata[[#This Row],[SampleLabel]]+3</f>
        <v>140010003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140010005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140</v>
      </c>
      <c r="B839" s="1">
        <f t="shared" si="53"/>
        <v>1</v>
      </c>
      <c r="C839" s="1">
        <f t="shared" si="54"/>
        <v>3</v>
      </c>
      <c r="D839" s="134">
        <f t="shared" si="52"/>
        <v>140010000</v>
      </c>
      <c r="E839" s="1">
        <f>INDEX(FCF[From],MATCH(FCFdata[[#This Row],[FCFindex]],FCF[FCFindex]))</f>
        <v>4</v>
      </c>
      <c r="F839" s="1">
        <f>INDEX(FCF[To],MATCH(FCFdata[[#This Row],[FCFindex]],FCF[FCFindex]))</f>
        <v>5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4S</v>
      </c>
      <c r="I839" s="118">
        <f>FCFdata[[#This Row],[SampleLabel]]+3</f>
        <v>140010003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140010005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140</v>
      </c>
      <c r="B840" s="1">
        <f t="shared" si="53"/>
        <v>1</v>
      </c>
      <c r="C840" s="1">
        <f t="shared" si="54"/>
        <v>4</v>
      </c>
      <c r="D840" s="134">
        <f t="shared" si="52"/>
        <v>140010000</v>
      </c>
      <c r="E840" s="1">
        <f>INDEX(FCF[From],MATCH(FCFdata[[#This Row],[FCFindex]],FCF[FCFindex]))</f>
        <v>5</v>
      </c>
      <c r="F840" s="1">
        <f>INDEX(FCF[To],MATCH(FCFdata[[#This Row],[FCFindex]],FCF[FCFindex]))</f>
        <v>6</v>
      </c>
      <c r="G840" s="1" t="str">
        <f>INDEX(FCF[MarkFrom],MATCH(FCFdata[[#This Row],[FCFindex]],FCF[FCFindex]))</f>
        <v>4S</v>
      </c>
      <c r="H840" s="1" t="str">
        <f>INDEX(FCF[MarkTo],MATCH(FCFdata[[#This Row],[FCFindex]],FCF[FCFindex]))</f>
        <v>5U</v>
      </c>
      <c r="I840" s="118">
        <f>FCFdata[[#This Row],[SampleLabel]]+3</f>
        <v>140010003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140010005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140</v>
      </c>
      <c r="B841" s="1">
        <f t="shared" si="53"/>
        <v>1</v>
      </c>
      <c r="C841" s="1">
        <f t="shared" si="54"/>
        <v>5</v>
      </c>
      <c r="D841" s="134">
        <f t="shared" si="52"/>
        <v>140010000</v>
      </c>
      <c r="E841" s="1">
        <f>INDEX(FCF[From],MATCH(FCFdata[[#This Row],[FCFindex]],FCF[FCFindex]))</f>
        <v>6</v>
      </c>
      <c r="F841" s="1">
        <f>INDEX(FCF[To],MATCH(FCFdata[[#This Row],[FCFindex]],FCF[FCFindex]))</f>
        <v>7</v>
      </c>
      <c r="G841" s="1" t="str">
        <f>INDEX(FCF[MarkFrom],MATCH(FCFdata[[#This Row],[FCFindex]],FCF[FCFindex]))</f>
        <v>5U</v>
      </c>
      <c r="H841" s="1" t="str">
        <f>INDEX(FCF[MarkTo],MATCH(FCFdata[[#This Row],[FCFindex]],FCF[FCFindex]))</f>
        <v>6Rot</v>
      </c>
      <c r="I841" s="118">
        <f>FCFdata[[#This Row],[SampleLabel]]+3</f>
        <v>140010003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140010005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141</v>
      </c>
      <c r="B842" s="1">
        <f t="shared" si="53"/>
        <v>1</v>
      </c>
      <c r="C842" s="1">
        <f t="shared" si="54"/>
        <v>0</v>
      </c>
      <c r="D842" s="134">
        <f t="shared" si="52"/>
        <v>141010000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1OctM</v>
      </c>
      <c r="H842" s="1" t="str">
        <f>INDEX(FCF[MarkTo],MATCH(FCFdata[[#This Row],[FCFindex]],FCF[FCFindex]))</f>
        <v>2D</v>
      </c>
      <c r="I842" s="118">
        <f>FCFdata[[#This Row],[SampleLabel]]+3</f>
        <v>141010003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141010005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141</v>
      </c>
      <c r="B843" s="1">
        <f t="shared" si="53"/>
        <v>1</v>
      </c>
      <c r="C843" s="1">
        <f t="shared" si="54"/>
        <v>1</v>
      </c>
      <c r="D843" s="134">
        <f t="shared" si="52"/>
        <v>141010000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141010003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141010005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141</v>
      </c>
      <c r="B844" s="1">
        <f t="shared" si="53"/>
        <v>1</v>
      </c>
      <c r="C844" s="1">
        <f t="shared" si="54"/>
        <v>2</v>
      </c>
      <c r="D844" s="134">
        <f t="shared" si="52"/>
        <v>141010000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3P</v>
      </c>
      <c r="I844" s="118">
        <f>FCFdata[[#This Row],[SampleLabel]]+3</f>
        <v>141010003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141010005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141</v>
      </c>
      <c r="B845" s="1">
        <f t="shared" si="53"/>
        <v>1</v>
      </c>
      <c r="C845" s="1">
        <f t="shared" si="54"/>
        <v>3</v>
      </c>
      <c r="D845" s="134">
        <f t="shared" si="52"/>
        <v>141010000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3P</v>
      </c>
      <c r="H845" s="1" t="str">
        <f>INDEX(FCF[MarkTo],MATCH(FCFdata[[#This Row],[FCFindex]],FCF[FCFindex]))</f>
        <v>4S</v>
      </c>
      <c r="I845" s="118">
        <f>FCFdata[[#This Row],[SampleLabel]]+3</f>
        <v>141010003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141010005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141</v>
      </c>
      <c r="B846" s="1">
        <f t="shared" si="53"/>
        <v>1</v>
      </c>
      <c r="C846" s="1">
        <f t="shared" si="54"/>
        <v>4</v>
      </c>
      <c r="D846" s="134">
        <f t="shared" si="52"/>
        <v>141010000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4S</v>
      </c>
      <c r="H846" s="1" t="str">
        <f>INDEX(FCF[MarkTo],MATCH(FCFdata[[#This Row],[FCFindex]],FCF[FCFindex]))</f>
        <v>5U</v>
      </c>
      <c r="I846" s="118">
        <f>FCFdata[[#This Row],[SampleLabel]]+3</f>
        <v>141010003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141010005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141</v>
      </c>
      <c r="B847" s="1">
        <f t="shared" si="53"/>
        <v>1</v>
      </c>
      <c r="C847" s="1">
        <f t="shared" si="54"/>
        <v>5</v>
      </c>
      <c r="D847" s="134">
        <f t="shared" si="52"/>
        <v>141010000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5U</v>
      </c>
      <c r="H847" s="1" t="str">
        <f>INDEX(FCF[MarkTo],MATCH(FCFdata[[#This Row],[FCFindex]],FCF[FCFindex]))</f>
        <v>6Rot</v>
      </c>
      <c r="I847" s="118">
        <f>FCFdata[[#This Row],[SampleLabel]]+3</f>
        <v>141010003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141010005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142</v>
      </c>
      <c r="B848" s="1">
        <f t="shared" si="53"/>
        <v>1</v>
      </c>
      <c r="C848" s="1">
        <f t="shared" si="54"/>
        <v>0</v>
      </c>
      <c r="D848" s="134">
        <f t="shared" si="52"/>
        <v>142010000</v>
      </c>
      <c r="E848" s="1">
        <f>INDEX(FCF[From],MATCH(FCFdata[[#This Row],[FCFindex]],FCF[FCFindex]))</f>
        <v>1</v>
      </c>
      <c r="F848" s="1">
        <f>INDEX(FCF[To],MATCH(FCFdata[[#This Row],[FCFindex]],FCF[FCFindex]))</f>
        <v>2</v>
      </c>
      <c r="G848" s="1" t="str">
        <f>INDEX(FCF[MarkFrom],MATCH(FCFdata[[#This Row],[FCFindex]],FCF[FCFindex]))</f>
        <v>1OctM</v>
      </c>
      <c r="H848" s="1" t="str">
        <f>INDEX(FCF[MarkTo],MATCH(FCFdata[[#This Row],[FCFindex]],FCF[FCFindex]))</f>
        <v>2D</v>
      </c>
      <c r="I848" s="118">
        <f>FCFdata[[#This Row],[SampleLabel]]+3</f>
        <v>142010003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142010005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142</v>
      </c>
      <c r="B849" s="1">
        <f t="shared" si="53"/>
        <v>1</v>
      </c>
      <c r="C849" s="1">
        <f t="shared" si="54"/>
        <v>1</v>
      </c>
      <c r="D849" s="134">
        <f t="shared" si="52"/>
        <v>142010000</v>
      </c>
      <c r="E849" s="1">
        <f>INDEX(FCF[From],MATCH(FCFdata[[#This Row],[FCFindex]],FCF[FCFindex]))</f>
        <v>2</v>
      </c>
      <c r="F849" s="1">
        <f>INDEX(FCF[To],MATCH(FCFdata[[#This Row],[FCFindex]],FCF[FCFindex]))</f>
        <v>3</v>
      </c>
      <c r="G849" s="1" t="str">
        <f>INDEX(FCF[MarkFrom],MATCH(FCFdata[[#This Row],[FCFindex]],FCF[FCFindex]))</f>
        <v>2D</v>
      </c>
      <c r="H849" s="1" t="str">
        <f>INDEX(FCF[MarkTo],MATCH(FCFdata[[#This Row],[FCFindex]],FCF[FCFindex]))</f>
        <v>2c</v>
      </c>
      <c r="I849" s="118">
        <f>FCFdata[[#This Row],[SampleLabel]]+3</f>
        <v>142010003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142010005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142</v>
      </c>
      <c r="B850" s="1">
        <f t="shared" si="53"/>
        <v>1</v>
      </c>
      <c r="C850" s="1">
        <f t="shared" si="54"/>
        <v>2</v>
      </c>
      <c r="D850" s="134">
        <f t="shared" si="52"/>
        <v>142010000</v>
      </c>
      <c r="E850" s="1">
        <f>INDEX(FCF[From],MATCH(FCFdata[[#This Row],[FCFindex]],FCF[FCFindex]))</f>
        <v>3</v>
      </c>
      <c r="F850" s="1">
        <f>INDEX(FCF[To],MATCH(FCFdata[[#This Row],[FCFindex]],FCF[FCFindex]))</f>
        <v>4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3P</v>
      </c>
      <c r="I850" s="118">
        <f>FCFdata[[#This Row],[SampleLabel]]+3</f>
        <v>142010003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142010005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142</v>
      </c>
      <c r="B851" s="1">
        <f t="shared" si="53"/>
        <v>1</v>
      </c>
      <c r="C851" s="1">
        <f t="shared" si="54"/>
        <v>3</v>
      </c>
      <c r="D851" s="134">
        <f t="shared" si="52"/>
        <v>142010000</v>
      </c>
      <c r="E851" s="1">
        <f>INDEX(FCF[From],MATCH(FCFdata[[#This Row],[FCFindex]],FCF[FCFindex]))</f>
        <v>4</v>
      </c>
      <c r="F851" s="1">
        <f>INDEX(FCF[To],MATCH(FCFdata[[#This Row],[FCFindex]],FCF[FCFindex]))</f>
        <v>5</v>
      </c>
      <c r="G851" s="1" t="str">
        <f>INDEX(FCF[MarkFrom],MATCH(FCFdata[[#This Row],[FCFindex]],FCF[FCFindex]))</f>
        <v>3P</v>
      </c>
      <c r="H851" s="1" t="str">
        <f>INDEX(FCF[MarkTo],MATCH(FCFdata[[#This Row],[FCFindex]],FCF[FCFindex]))</f>
        <v>4S</v>
      </c>
      <c r="I851" s="118">
        <f>FCFdata[[#This Row],[SampleLabel]]+3</f>
        <v>142010003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142010005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142</v>
      </c>
      <c r="B852" s="1">
        <f t="shared" si="53"/>
        <v>1</v>
      </c>
      <c r="C852" s="1">
        <f t="shared" si="54"/>
        <v>4</v>
      </c>
      <c r="D852" s="134">
        <f t="shared" si="52"/>
        <v>142010000</v>
      </c>
      <c r="E852" s="1">
        <f>INDEX(FCF[From],MATCH(FCFdata[[#This Row],[FCFindex]],FCF[FCFindex]))</f>
        <v>5</v>
      </c>
      <c r="F852" s="1">
        <f>INDEX(FCF[To],MATCH(FCFdata[[#This Row],[FCFindex]],FCF[FCFindex]))</f>
        <v>6</v>
      </c>
      <c r="G852" s="1" t="str">
        <f>INDEX(FCF[MarkFrom],MATCH(FCFdata[[#This Row],[FCFindex]],FCF[FCFindex]))</f>
        <v>4S</v>
      </c>
      <c r="H852" s="1" t="str">
        <f>INDEX(FCF[MarkTo],MATCH(FCFdata[[#This Row],[FCFindex]],FCF[FCFindex]))</f>
        <v>5U</v>
      </c>
      <c r="I852" s="118">
        <f>FCFdata[[#This Row],[SampleLabel]]+3</f>
        <v>142010003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142010005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142</v>
      </c>
      <c r="B853" s="1">
        <f t="shared" si="53"/>
        <v>1</v>
      </c>
      <c r="C853" s="1">
        <f t="shared" si="54"/>
        <v>5</v>
      </c>
      <c r="D853" s="134">
        <f t="shared" si="52"/>
        <v>142010000</v>
      </c>
      <c r="E853" s="1">
        <f>INDEX(FCF[From],MATCH(FCFdata[[#This Row],[FCFindex]],FCF[FCFindex]))</f>
        <v>6</v>
      </c>
      <c r="F853" s="1">
        <f>INDEX(FCF[To],MATCH(FCFdata[[#This Row],[FCFindex]],FCF[FCFindex]))</f>
        <v>7</v>
      </c>
      <c r="G853" s="1" t="str">
        <f>INDEX(FCF[MarkFrom],MATCH(FCFdata[[#This Row],[FCFindex]],FCF[FCFindex]))</f>
        <v>5U</v>
      </c>
      <c r="H853" s="1" t="str">
        <f>INDEX(FCF[MarkTo],MATCH(FCFdata[[#This Row],[FCFindex]],FCF[FCFindex]))</f>
        <v>6Rot</v>
      </c>
      <c r="I853" s="118">
        <f>FCFdata[[#This Row],[SampleLabel]]+3</f>
        <v>142010003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142010005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143</v>
      </c>
      <c r="B854" s="1">
        <f t="shared" si="53"/>
        <v>1</v>
      </c>
      <c r="C854" s="1">
        <f t="shared" si="54"/>
        <v>0</v>
      </c>
      <c r="D854" s="134">
        <f t="shared" si="52"/>
        <v>143010000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1OctM</v>
      </c>
      <c r="H854" s="1" t="str">
        <f>INDEX(FCF[MarkTo],MATCH(FCFdata[[#This Row],[FCFindex]],FCF[FCFindex]))</f>
        <v>2D</v>
      </c>
      <c r="I854" s="118">
        <f>FCFdata[[#This Row],[SampleLabel]]+3</f>
        <v>143010003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143010005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143</v>
      </c>
      <c r="B855" s="1">
        <f t="shared" si="53"/>
        <v>1</v>
      </c>
      <c r="C855" s="1">
        <f t="shared" si="54"/>
        <v>1</v>
      </c>
      <c r="D855" s="134">
        <f t="shared" si="52"/>
        <v>143010000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2D</v>
      </c>
      <c r="H855" s="1" t="str">
        <f>INDEX(FCF[MarkTo],MATCH(FCFdata[[#This Row],[FCFindex]],FCF[FCFindex]))</f>
        <v>2c</v>
      </c>
      <c r="I855" s="118">
        <f>FCFdata[[#This Row],[SampleLabel]]+3</f>
        <v>143010003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143010005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143</v>
      </c>
      <c r="B856" s="1">
        <f t="shared" si="53"/>
        <v>1</v>
      </c>
      <c r="C856" s="1">
        <f t="shared" si="54"/>
        <v>2</v>
      </c>
      <c r="D856" s="134">
        <f t="shared" si="52"/>
        <v>143010000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2c</v>
      </c>
      <c r="H856" s="1" t="str">
        <f>INDEX(FCF[MarkTo],MATCH(FCFdata[[#This Row],[FCFindex]],FCF[FCFindex]))</f>
        <v>3P</v>
      </c>
      <c r="I856" s="118">
        <f>FCFdata[[#This Row],[SampleLabel]]+3</f>
        <v>143010003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143010005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143</v>
      </c>
      <c r="B857" s="1">
        <f t="shared" si="53"/>
        <v>1</v>
      </c>
      <c r="C857" s="1">
        <f t="shared" si="54"/>
        <v>3</v>
      </c>
      <c r="D857" s="134">
        <f t="shared" si="52"/>
        <v>143010000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3P</v>
      </c>
      <c r="H857" s="1" t="str">
        <f>INDEX(FCF[MarkTo],MATCH(FCFdata[[#This Row],[FCFindex]],FCF[FCFindex]))</f>
        <v>4S</v>
      </c>
      <c r="I857" s="118">
        <f>FCFdata[[#This Row],[SampleLabel]]+3</f>
        <v>143010003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143010005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143</v>
      </c>
      <c r="B858" s="1">
        <f t="shared" si="53"/>
        <v>1</v>
      </c>
      <c r="C858" s="1">
        <f t="shared" si="54"/>
        <v>4</v>
      </c>
      <c r="D858" s="134">
        <f t="shared" si="52"/>
        <v>143010000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4S</v>
      </c>
      <c r="H858" s="1" t="str">
        <f>INDEX(FCF[MarkTo],MATCH(FCFdata[[#This Row],[FCFindex]],FCF[FCFindex]))</f>
        <v>5U</v>
      </c>
      <c r="I858" s="118">
        <f>FCFdata[[#This Row],[SampleLabel]]+3</f>
        <v>143010003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143010005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143</v>
      </c>
      <c r="B859" s="1">
        <f t="shared" si="53"/>
        <v>1</v>
      </c>
      <c r="C859" s="1">
        <f t="shared" si="54"/>
        <v>5</v>
      </c>
      <c r="D859" s="134">
        <f t="shared" si="52"/>
        <v>143010000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5U</v>
      </c>
      <c r="H859" s="1" t="str">
        <f>INDEX(FCF[MarkTo],MATCH(FCFdata[[#This Row],[FCFindex]],FCF[FCFindex]))</f>
        <v>6Rot</v>
      </c>
      <c r="I859" s="118">
        <f>FCFdata[[#This Row],[SampleLabel]]+3</f>
        <v>143010003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143010005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144</v>
      </c>
      <c r="B860" s="1">
        <f t="shared" si="53"/>
        <v>1</v>
      </c>
      <c r="C860" s="1">
        <f t="shared" si="54"/>
        <v>0</v>
      </c>
      <c r="D860" s="134">
        <f t="shared" si="52"/>
        <v>144010000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1OctM</v>
      </c>
      <c r="H860" s="1" t="str">
        <f>INDEX(FCF[MarkTo],MATCH(FCFdata[[#This Row],[FCFindex]],FCF[FCFindex]))</f>
        <v>2D</v>
      </c>
      <c r="I860" s="118">
        <f>FCFdata[[#This Row],[SampleLabel]]+3</f>
        <v>144010003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144010005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144</v>
      </c>
      <c r="B861" s="1">
        <f t="shared" si="53"/>
        <v>1</v>
      </c>
      <c r="C861" s="1">
        <f t="shared" si="54"/>
        <v>1</v>
      </c>
      <c r="D861" s="134">
        <f t="shared" si="52"/>
        <v>144010000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2D</v>
      </c>
      <c r="H861" s="1" t="str">
        <f>INDEX(FCF[MarkTo],MATCH(FCFdata[[#This Row],[FCFindex]],FCF[FCFindex]))</f>
        <v>2c</v>
      </c>
      <c r="I861" s="118">
        <f>FCFdata[[#This Row],[SampleLabel]]+3</f>
        <v>144010003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144010005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144</v>
      </c>
      <c r="B862" s="1">
        <f t="shared" si="53"/>
        <v>1</v>
      </c>
      <c r="C862" s="1">
        <f t="shared" si="54"/>
        <v>2</v>
      </c>
      <c r="D862" s="134">
        <f t="shared" si="52"/>
        <v>144010000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2c</v>
      </c>
      <c r="H862" s="1" t="str">
        <f>INDEX(FCF[MarkTo],MATCH(FCFdata[[#This Row],[FCFindex]],FCF[FCFindex]))</f>
        <v>3P</v>
      </c>
      <c r="I862" s="118">
        <f>FCFdata[[#This Row],[SampleLabel]]+3</f>
        <v>144010003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144010005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144</v>
      </c>
      <c r="B863" s="1">
        <f t="shared" si="53"/>
        <v>1</v>
      </c>
      <c r="C863" s="1">
        <f t="shared" si="54"/>
        <v>3</v>
      </c>
      <c r="D863" s="134">
        <f t="shared" si="52"/>
        <v>144010000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3P</v>
      </c>
      <c r="H863" s="1" t="str">
        <f>INDEX(FCF[MarkTo],MATCH(FCFdata[[#This Row],[FCFindex]],FCF[FCFindex]))</f>
        <v>4S</v>
      </c>
      <c r="I863" s="118">
        <f>FCFdata[[#This Row],[SampleLabel]]+3</f>
        <v>144010003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144010005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144</v>
      </c>
      <c r="B864" s="1">
        <f t="shared" si="53"/>
        <v>1</v>
      </c>
      <c r="C864" s="1">
        <f t="shared" si="54"/>
        <v>4</v>
      </c>
      <c r="D864" s="134">
        <f t="shared" si="52"/>
        <v>144010000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4S</v>
      </c>
      <c r="H864" s="1" t="str">
        <f>INDEX(FCF[MarkTo],MATCH(FCFdata[[#This Row],[FCFindex]],FCF[FCFindex]))</f>
        <v>5U</v>
      </c>
      <c r="I864" s="118">
        <f>FCFdata[[#This Row],[SampleLabel]]+3</f>
        <v>144010003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144010005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144</v>
      </c>
      <c r="B865" s="1">
        <f t="shared" si="53"/>
        <v>1</v>
      </c>
      <c r="C865" s="1">
        <f t="shared" si="54"/>
        <v>5</v>
      </c>
      <c r="D865" s="134">
        <f t="shared" si="52"/>
        <v>144010000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5U</v>
      </c>
      <c r="H865" s="1" t="str">
        <f>INDEX(FCF[MarkTo],MATCH(FCFdata[[#This Row],[FCFindex]],FCF[FCFindex]))</f>
        <v>6Rot</v>
      </c>
      <c r="I865" s="118">
        <f>FCFdata[[#This Row],[SampleLabel]]+3</f>
        <v>144010003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144010005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145</v>
      </c>
      <c r="B866" s="1">
        <f t="shared" si="53"/>
        <v>1</v>
      </c>
      <c r="C866" s="1">
        <f t="shared" si="54"/>
        <v>0</v>
      </c>
      <c r="D866" s="134">
        <f t="shared" si="52"/>
        <v>145010000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1OctM</v>
      </c>
      <c r="H866" s="1" t="str">
        <f>INDEX(FCF[MarkTo],MATCH(FCFdata[[#This Row],[FCFindex]],FCF[FCFindex]))</f>
        <v>2D</v>
      </c>
      <c r="I866" s="118">
        <f>FCFdata[[#This Row],[SampleLabel]]+3</f>
        <v>145010003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145010005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145</v>
      </c>
      <c r="B867" s="1">
        <f t="shared" si="53"/>
        <v>1</v>
      </c>
      <c r="C867" s="1">
        <f t="shared" si="54"/>
        <v>1</v>
      </c>
      <c r="D867" s="134">
        <f t="shared" si="52"/>
        <v>145010000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2D</v>
      </c>
      <c r="H867" s="1" t="str">
        <f>INDEX(FCF[MarkTo],MATCH(FCFdata[[#This Row],[FCFindex]],FCF[FCFindex]))</f>
        <v>2c</v>
      </c>
      <c r="I867" s="118">
        <f>FCFdata[[#This Row],[SampleLabel]]+3</f>
        <v>145010003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145010005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145</v>
      </c>
      <c r="B868" s="1">
        <f t="shared" si="53"/>
        <v>1</v>
      </c>
      <c r="C868" s="1">
        <f t="shared" si="54"/>
        <v>2</v>
      </c>
      <c r="D868" s="134">
        <f t="shared" si="52"/>
        <v>145010000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2c</v>
      </c>
      <c r="H868" s="1" t="str">
        <f>INDEX(FCF[MarkTo],MATCH(FCFdata[[#This Row],[FCFindex]],FCF[FCFindex]))</f>
        <v>3P</v>
      </c>
      <c r="I868" s="118">
        <f>FCFdata[[#This Row],[SampleLabel]]+3</f>
        <v>145010003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145010005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145</v>
      </c>
      <c r="B869" s="1">
        <f t="shared" si="53"/>
        <v>1</v>
      </c>
      <c r="C869" s="1">
        <f t="shared" si="54"/>
        <v>3</v>
      </c>
      <c r="D869" s="134">
        <f t="shared" si="52"/>
        <v>145010000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3P</v>
      </c>
      <c r="H869" s="1" t="str">
        <f>INDEX(FCF[MarkTo],MATCH(FCFdata[[#This Row],[FCFindex]],FCF[FCFindex]))</f>
        <v>4S</v>
      </c>
      <c r="I869" s="118">
        <f>FCFdata[[#This Row],[SampleLabel]]+3</f>
        <v>145010003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145010005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145</v>
      </c>
      <c r="B870" s="1">
        <f t="shared" si="53"/>
        <v>1</v>
      </c>
      <c r="C870" s="1">
        <f t="shared" si="54"/>
        <v>4</v>
      </c>
      <c r="D870" s="134">
        <f t="shared" si="52"/>
        <v>145010000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4S</v>
      </c>
      <c r="H870" s="1" t="str">
        <f>INDEX(FCF[MarkTo],MATCH(FCFdata[[#This Row],[FCFindex]],FCF[FCFindex]))</f>
        <v>5U</v>
      </c>
      <c r="I870" s="118">
        <f>FCFdata[[#This Row],[SampleLabel]]+3</f>
        <v>145010003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145010005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145</v>
      </c>
      <c r="B871" s="1">
        <f t="shared" si="53"/>
        <v>1</v>
      </c>
      <c r="C871" s="1">
        <f t="shared" si="54"/>
        <v>5</v>
      </c>
      <c r="D871" s="134">
        <f t="shared" si="52"/>
        <v>145010000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5U</v>
      </c>
      <c r="H871" s="1" t="str">
        <f>INDEX(FCF[MarkTo],MATCH(FCFdata[[#This Row],[FCFindex]],FCF[FCFindex]))</f>
        <v>6Rot</v>
      </c>
      <c r="I871" s="118">
        <f>FCFdata[[#This Row],[SampleLabel]]+3</f>
        <v>145010003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145010005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146</v>
      </c>
      <c r="B872" s="1">
        <f t="shared" si="53"/>
        <v>1</v>
      </c>
      <c r="C872" s="1">
        <f t="shared" si="54"/>
        <v>0</v>
      </c>
      <c r="D872" s="134">
        <f t="shared" si="52"/>
        <v>146010000</v>
      </c>
      <c r="E872" s="1">
        <f>INDEX(FCF[From],MATCH(FCFdata[[#This Row],[FCFindex]],FCF[FCFindex]))</f>
        <v>1</v>
      </c>
      <c r="F872" s="1">
        <f>INDEX(FCF[To],MATCH(FCFdata[[#This Row],[FCFindex]],FCF[FCFindex]))</f>
        <v>2</v>
      </c>
      <c r="G872" s="1" t="str">
        <f>INDEX(FCF[MarkFrom],MATCH(FCFdata[[#This Row],[FCFindex]],FCF[FCFindex]))</f>
        <v>1OctM</v>
      </c>
      <c r="H872" s="1" t="str">
        <f>INDEX(FCF[MarkTo],MATCH(FCFdata[[#This Row],[FCFindex]],FCF[FCFindex]))</f>
        <v>2D</v>
      </c>
      <c r="I872" s="118">
        <f>FCFdata[[#This Row],[SampleLabel]]+3</f>
        <v>146010003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146010005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146</v>
      </c>
      <c r="B873" s="1">
        <f t="shared" si="53"/>
        <v>1</v>
      </c>
      <c r="C873" s="1">
        <f t="shared" si="54"/>
        <v>1</v>
      </c>
      <c r="D873" s="134">
        <f t="shared" si="52"/>
        <v>146010000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146010003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146010005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146</v>
      </c>
      <c r="B874" s="1">
        <f t="shared" si="53"/>
        <v>1</v>
      </c>
      <c r="C874" s="1">
        <f t="shared" si="54"/>
        <v>2</v>
      </c>
      <c r="D874" s="134">
        <f t="shared" si="52"/>
        <v>146010000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3P</v>
      </c>
      <c r="I874" s="118">
        <f>FCFdata[[#This Row],[SampleLabel]]+3</f>
        <v>146010003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146010005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146</v>
      </c>
      <c r="B875" s="1">
        <f t="shared" si="53"/>
        <v>1</v>
      </c>
      <c r="C875" s="1">
        <f t="shared" si="54"/>
        <v>3</v>
      </c>
      <c r="D875" s="134">
        <f t="shared" si="52"/>
        <v>146010000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3P</v>
      </c>
      <c r="H875" s="1" t="str">
        <f>INDEX(FCF[MarkTo],MATCH(FCFdata[[#This Row],[FCFindex]],FCF[FCFindex]))</f>
        <v>4S</v>
      </c>
      <c r="I875" s="118">
        <f>FCFdata[[#This Row],[SampleLabel]]+3</f>
        <v>146010003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146010005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146</v>
      </c>
      <c r="B876" s="1">
        <f t="shared" si="53"/>
        <v>1</v>
      </c>
      <c r="C876" s="1">
        <f t="shared" si="54"/>
        <v>4</v>
      </c>
      <c r="D876" s="134">
        <f t="shared" si="52"/>
        <v>146010000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4S</v>
      </c>
      <c r="H876" s="1" t="str">
        <f>INDEX(FCF[MarkTo],MATCH(FCFdata[[#This Row],[FCFindex]],FCF[FCFindex]))</f>
        <v>5U</v>
      </c>
      <c r="I876" s="118">
        <f>FCFdata[[#This Row],[SampleLabel]]+3</f>
        <v>146010003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146010005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146</v>
      </c>
      <c r="B877" s="1">
        <f t="shared" si="53"/>
        <v>1</v>
      </c>
      <c r="C877" s="1">
        <f t="shared" si="54"/>
        <v>5</v>
      </c>
      <c r="D877" s="134">
        <f t="shared" si="52"/>
        <v>146010000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5U</v>
      </c>
      <c r="H877" s="1" t="str">
        <f>INDEX(FCF[MarkTo],MATCH(FCFdata[[#This Row],[FCFindex]],FCF[FCFindex]))</f>
        <v>6Rot</v>
      </c>
      <c r="I877" s="118">
        <f>FCFdata[[#This Row],[SampleLabel]]+3</f>
        <v>146010003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146010005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147</v>
      </c>
      <c r="B878" s="1">
        <f t="shared" si="53"/>
        <v>1</v>
      </c>
      <c r="C878" s="1">
        <f t="shared" si="54"/>
        <v>0</v>
      </c>
      <c r="D878" s="134">
        <f t="shared" si="52"/>
        <v>147010000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1OctM</v>
      </c>
      <c r="H878" s="1" t="str">
        <f>INDEX(FCF[MarkTo],MATCH(FCFdata[[#This Row],[FCFindex]],FCF[FCFindex]))</f>
        <v>2D</v>
      </c>
      <c r="I878" s="118">
        <f>FCFdata[[#This Row],[SampleLabel]]+3</f>
        <v>147010003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147010005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147</v>
      </c>
      <c r="B879" s="1">
        <f t="shared" si="53"/>
        <v>1</v>
      </c>
      <c r="C879" s="1">
        <f t="shared" si="54"/>
        <v>1</v>
      </c>
      <c r="D879" s="134">
        <f t="shared" si="52"/>
        <v>147010000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2D</v>
      </c>
      <c r="H879" s="1" t="str">
        <f>INDEX(FCF[MarkTo],MATCH(FCFdata[[#This Row],[FCFindex]],FCF[FCFindex]))</f>
        <v>2c</v>
      </c>
      <c r="I879" s="118">
        <f>FCFdata[[#This Row],[SampleLabel]]+3</f>
        <v>147010003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147010005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147</v>
      </c>
      <c r="B880" s="1">
        <f t="shared" si="53"/>
        <v>1</v>
      </c>
      <c r="C880" s="1">
        <f t="shared" si="54"/>
        <v>2</v>
      </c>
      <c r="D880" s="134">
        <f t="shared" si="52"/>
        <v>147010000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2c</v>
      </c>
      <c r="H880" s="1" t="str">
        <f>INDEX(FCF[MarkTo],MATCH(FCFdata[[#This Row],[FCFindex]],FCF[FCFindex]))</f>
        <v>3P</v>
      </c>
      <c r="I880" s="118">
        <f>FCFdata[[#This Row],[SampleLabel]]+3</f>
        <v>147010003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147010005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147</v>
      </c>
      <c r="B881" s="1">
        <f t="shared" si="53"/>
        <v>1</v>
      </c>
      <c r="C881" s="1">
        <f t="shared" si="54"/>
        <v>3</v>
      </c>
      <c r="D881" s="134">
        <f t="shared" si="52"/>
        <v>147010000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3P</v>
      </c>
      <c r="H881" s="1" t="str">
        <f>INDEX(FCF[MarkTo],MATCH(FCFdata[[#This Row],[FCFindex]],FCF[FCFindex]))</f>
        <v>4S</v>
      </c>
      <c r="I881" s="118">
        <f>FCFdata[[#This Row],[SampleLabel]]+3</f>
        <v>147010003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147010005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147</v>
      </c>
      <c r="B882" s="1">
        <f t="shared" si="53"/>
        <v>1</v>
      </c>
      <c r="C882" s="1">
        <f t="shared" si="54"/>
        <v>4</v>
      </c>
      <c r="D882" s="134">
        <f t="shared" si="52"/>
        <v>147010000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4S</v>
      </c>
      <c r="H882" s="1" t="str">
        <f>INDEX(FCF[MarkTo],MATCH(FCFdata[[#This Row],[FCFindex]],FCF[FCFindex]))</f>
        <v>5U</v>
      </c>
      <c r="I882" s="118">
        <f>FCFdata[[#This Row],[SampleLabel]]+3</f>
        <v>147010003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147010005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147</v>
      </c>
      <c r="B883" s="1">
        <f t="shared" si="53"/>
        <v>1</v>
      </c>
      <c r="C883" s="1">
        <f t="shared" si="54"/>
        <v>5</v>
      </c>
      <c r="D883" s="134">
        <f t="shared" si="52"/>
        <v>147010000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5U</v>
      </c>
      <c r="H883" s="1" t="str">
        <f>INDEX(FCF[MarkTo],MATCH(FCFdata[[#This Row],[FCFindex]],FCF[FCFindex]))</f>
        <v>6Rot</v>
      </c>
      <c r="I883" s="118">
        <f>FCFdata[[#This Row],[SampleLabel]]+3</f>
        <v>147010003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147010005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148</v>
      </c>
      <c r="B884" s="1">
        <f t="shared" si="53"/>
        <v>1</v>
      </c>
      <c r="C884" s="1">
        <f t="shared" si="54"/>
        <v>0</v>
      </c>
      <c r="D884" s="134">
        <f t="shared" si="52"/>
        <v>148010000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1OctM</v>
      </c>
      <c r="H884" s="1" t="str">
        <f>INDEX(FCF[MarkTo],MATCH(FCFdata[[#This Row],[FCFindex]],FCF[FCFindex]))</f>
        <v>2D</v>
      </c>
      <c r="I884" s="118">
        <f>FCFdata[[#This Row],[SampleLabel]]+3</f>
        <v>148010003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148010005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148</v>
      </c>
      <c r="B885" s="1">
        <f t="shared" si="53"/>
        <v>1</v>
      </c>
      <c r="C885" s="1">
        <f t="shared" si="54"/>
        <v>1</v>
      </c>
      <c r="D885" s="134">
        <f t="shared" si="52"/>
        <v>148010000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2D</v>
      </c>
      <c r="H885" s="1" t="str">
        <f>INDEX(FCF[MarkTo],MATCH(FCFdata[[#This Row],[FCFindex]],FCF[FCFindex]))</f>
        <v>2c</v>
      </c>
      <c r="I885" s="118">
        <f>FCFdata[[#This Row],[SampleLabel]]+3</f>
        <v>148010003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148010005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148</v>
      </c>
      <c r="B886" s="1">
        <f t="shared" si="53"/>
        <v>1</v>
      </c>
      <c r="C886" s="1">
        <f t="shared" si="54"/>
        <v>2</v>
      </c>
      <c r="D886" s="134">
        <f t="shared" si="52"/>
        <v>148010000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2c</v>
      </c>
      <c r="H886" s="1" t="str">
        <f>INDEX(FCF[MarkTo],MATCH(FCFdata[[#This Row],[FCFindex]],FCF[FCFindex]))</f>
        <v>3P</v>
      </c>
      <c r="I886" s="118">
        <f>FCFdata[[#This Row],[SampleLabel]]+3</f>
        <v>148010003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148010005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148</v>
      </c>
      <c r="B887" s="1">
        <f t="shared" si="53"/>
        <v>1</v>
      </c>
      <c r="C887" s="1">
        <f t="shared" si="54"/>
        <v>3</v>
      </c>
      <c r="D887" s="134">
        <f t="shared" si="52"/>
        <v>148010000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3P</v>
      </c>
      <c r="H887" s="1" t="str">
        <f>INDEX(FCF[MarkTo],MATCH(FCFdata[[#This Row],[FCFindex]],FCF[FCFindex]))</f>
        <v>4S</v>
      </c>
      <c r="I887" s="118">
        <f>FCFdata[[#This Row],[SampleLabel]]+3</f>
        <v>148010003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148010005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148</v>
      </c>
      <c r="B888" s="1">
        <f t="shared" si="53"/>
        <v>1</v>
      </c>
      <c r="C888" s="1">
        <f t="shared" si="54"/>
        <v>4</v>
      </c>
      <c r="D888" s="134">
        <f t="shared" si="52"/>
        <v>148010000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4S</v>
      </c>
      <c r="H888" s="1" t="str">
        <f>INDEX(FCF[MarkTo],MATCH(FCFdata[[#This Row],[FCFindex]],FCF[FCFindex]))</f>
        <v>5U</v>
      </c>
      <c r="I888" s="118">
        <f>FCFdata[[#This Row],[SampleLabel]]+3</f>
        <v>148010003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148010005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148</v>
      </c>
      <c r="B889" s="1">
        <f t="shared" si="53"/>
        <v>1</v>
      </c>
      <c r="C889" s="1">
        <f t="shared" si="54"/>
        <v>5</v>
      </c>
      <c r="D889" s="134">
        <f t="shared" si="52"/>
        <v>148010000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5U</v>
      </c>
      <c r="H889" s="1" t="str">
        <f>INDEX(FCF[MarkTo],MATCH(FCFdata[[#This Row],[FCFindex]],FCF[FCFindex]))</f>
        <v>6Rot</v>
      </c>
      <c r="I889" s="118">
        <f>FCFdata[[#This Row],[SampleLabel]]+3</f>
        <v>148010003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148010005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149</v>
      </c>
      <c r="B890" s="1">
        <f t="shared" si="53"/>
        <v>1</v>
      </c>
      <c r="C890" s="1">
        <f t="shared" si="54"/>
        <v>0</v>
      </c>
      <c r="D890" s="134">
        <f t="shared" si="52"/>
        <v>149010000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1OctM</v>
      </c>
      <c r="H890" s="1" t="str">
        <f>INDEX(FCF[MarkTo],MATCH(FCFdata[[#This Row],[FCFindex]],FCF[FCFindex]))</f>
        <v>2D</v>
      </c>
      <c r="I890" s="118">
        <f>FCFdata[[#This Row],[SampleLabel]]+3</f>
        <v>149010003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149010005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149</v>
      </c>
      <c r="B891" s="1">
        <f t="shared" si="53"/>
        <v>1</v>
      </c>
      <c r="C891" s="1">
        <f t="shared" si="54"/>
        <v>1</v>
      </c>
      <c r="D891" s="134">
        <f t="shared" si="52"/>
        <v>149010000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2D</v>
      </c>
      <c r="H891" s="1" t="str">
        <f>INDEX(FCF[MarkTo],MATCH(FCFdata[[#This Row],[FCFindex]],FCF[FCFindex]))</f>
        <v>2c</v>
      </c>
      <c r="I891" s="118">
        <f>FCFdata[[#This Row],[SampleLabel]]+3</f>
        <v>149010003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149010005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149</v>
      </c>
      <c r="B892" s="1">
        <f t="shared" si="53"/>
        <v>1</v>
      </c>
      <c r="C892" s="1">
        <f t="shared" si="54"/>
        <v>2</v>
      </c>
      <c r="D892" s="134">
        <f t="shared" si="52"/>
        <v>149010000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2c</v>
      </c>
      <c r="H892" s="1" t="str">
        <f>INDEX(FCF[MarkTo],MATCH(FCFdata[[#This Row],[FCFindex]],FCF[FCFindex]))</f>
        <v>3P</v>
      </c>
      <c r="I892" s="118">
        <f>FCFdata[[#This Row],[SampleLabel]]+3</f>
        <v>149010003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149010005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149</v>
      </c>
      <c r="B893" s="1">
        <f t="shared" si="53"/>
        <v>1</v>
      </c>
      <c r="C893" s="1">
        <f t="shared" si="54"/>
        <v>3</v>
      </c>
      <c r="D893" s="134">
        <f t="shared" si="52"/>
        <v>149010000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3P</v>
      </c>
      <c r="H893" s="1" t="str">
        <f>INDEX(FCF[MarkTo],MATCH(FCFdata[[#This Row],[FCFindex]],FCF[FCFindex]))</f>
        <v>4S</v>
      </c>
      <c r="I893" s="118">
        <f>FCFdata[[#This Row],[SampleLabel]]+3</f>
        <v>149010003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149010005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149</v>
      </c>
      <c r="B894" s="1">
        <f t="shared" si="53"/>
        <v>1</v>
      </c>
      <c r="C894" s="1">
        <f t="shared" si="54"/>
        <v>4</v>
      </c>
      <c r="D894" s="134">
        <f t="shared" si="52"/>
        <v>149010000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4S</v>
      </c>
      <c r="H894" s="1" t="str">
        <f>INDEX(FCF[MarkTo],MATCH(FCFdata[[#This Row],[FCFindex]],FCF[FCFindex]))</f>
        <v>5U</v>
      </c>
      <c r="I894" s="118">
        <f>FCFdata[[#This Row],[SampleLabel]]+3</f>
        <v>149010003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149010005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149</v>
      </c>
      <c r="B895" s="1">
        <f t="shared" si="53"/>
        <v>1</v>
      </c>
      <c r="C895" s="1">
        <f t="shared" si="54"/>
        <v>5</v>
      </c>
      <c r="D895" s="134">
        <f t="shared" si="52"/>
        <v>149010000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5U</v>
      </c>
      <c r="H895" s="1" t="str">
        <f>INDEX(FCF[MarkTo],MATCH(FCFdata[[#This Row],[FCFindex]],FCF[FCFindex]))</f>
        <v>6Rot</v>
      </c>
      <c r="I895" s="118">
        <f>FCFdata[[#This Row],[SampleLabel]]+3</f>
        <v>149010003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149010005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150</v>
      </c>
      <c r="B896" s="1">
        <f t="shared" si="53"/>
        <v>1</v>
      </c>
      <c r="C896" s="1">
        <f t="shared" si="54"/>
        <v>0</v>
      </c>
      <c r="D896" s="134">
        <f t="shared" si="52"/>
        <v>150010000</v>
      </c>
      <c r="E896" s="1">
        <f>INDEX(FCF[From],MATCH(FCFdata[[#This Row],[FCFindex]],FCF[FCFindex]))</f>
        <v>1</v>
      </c>
      <c r="F896" s="1">
        <f>INDEX(FCF[To],MATCH(FCFdata[[#This Row],[FCFindex]],FCF[FCFindex]))</f>
        <v>2</v>
      </c>
      <c r="G896" s="1" t="str">
        <f>INDEX(FCF[MarkFrom],MATCH(FCFdata[[#This Row],[FCFindex]],FCF[FCFindex]))</f>
        <v>1OctM</v>
      </c>
      <c r="H896" s="1" t="str">
        <f>INDEX(FCF[MarkTo],MATCH(FCFdata[[#This Row],[FCFindex]],FCF[FCFindex]))</f>
        <v>2D</v>
      </c>
      <c r="I896" s="118">
        <f>FCFdata[[#This Row],[SampleLabel]]+3</f>
        <v>150010003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150010005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150</v>
      </c>
      <c r="B897" s="1">
        <f t="shared" si="53"/>
        <v>1</v>
      </c>
      <c r="C897" s="1">
        <f t="shared" si="54"/>
        <v>1</v>
      </c>
      <c r="D897" s="134">
        <f t="shared" si="52"/>
        <v>150010000</v>
      </c>
      <c r="E897" s="1">
        <f>INDEX(FCF[From],MATCH(FCFdata[[#This Row],[FCFindex]],FCF[FCFindex]))</f>
        <v>2</v>
      </c>
      <c r="F897" s="1">
        <f>INDEX(FCF[To],MATCH(FCFdata[[#This Row],[FCFindex]],FCF[FCFindex]))</f>
        <v>3</v>
      </c>
      <c r="G897" s="1" t="str">
        <f>INDEX(FCF[MarkFrom],MATCH(FCFdata[[#This Row],[FCFindex]],FCF[FCFindex]))</f>
        <v>2D</v>
      </c>
      <c r="H897" s="1" t="str">
        <f>INDEX(FCF[MarkTo],MATCH(FCFdata[[#This Row],[FCFindex]],FCF[FCFindex]))</f>
        <v>2c</v>
      </c>
      <c r="I897" s="118">
        <f>FCFdata[[#This Row],[SampleLabel]]+3</f>
        <v>150010003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150010005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150</v>
      </c>
      <c r="B898" s="1">
        <f t="shared" si="53"/>
        <v>1</v>
      </c>
      <c r="C898" s="1">
        <f t="shared" si="54"/>
        <v>2</v>
      </c>
      <c r="D898" s="134">
        <f t="shared" ref="D898:D961" si="56">A898*1000000+B898*10000</f>
        <v>150010000</v>
      </c>
      <c r="E898" s="1">
        <f>INDEX(FCF[From],MATCH(FCFdata[[#This Row],[FCFindex]],FCF[FCFindex]))</f>
        <v>3</v>
      </c>
      <c r="F898" s="1">
        <f>INDEX(FCF[To],MATCH(FCFdata[[#This Row],[FCFindex]],FCF[FCFindex]))</f>
        <v>4</v>
      </c>
      <c r="G898" s="1" t="str">
        <f>INDEX(FCF[MarkFrom],MATCH(FCFdata[[#This Row],[FCFindex]],FCF[FCFindex]))</f>
        <v>2c</v>
      </c>
      <c r="H898" s="1" t="str">
        <f>INDEX(FCF[MarkTo],MATCH(FCFdata[[#This Row],[FCFindex]],FCF[FCFindex]))</f>
        <v>3P</v>
      </c>
      <c r="I898" s="118">
        <f>FCFdata[[#This Row],[SampleLabel]]+3</f>
        <v>150010003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150010005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150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3</v>
      </c>
      <c r="D899" s="134">
        <f t="shared" si="56"/>
        <v>150010000</v>
      </c>
      <c r="E899" s="1">
        <f>INDEX(FCF[From],MATCH(FCFdata[[#This Row],[FCFindex]],FCF[FCFindex]))</f>
        <v>4</v>
      </c>
      <c r="F899" s="1">
        <f>INDEX(FCF[To],MATCH(FCFdata[[#This Row],[FCFindex]],FCF[FCFindex]))</f>
        <v>5</v>
      </c>
      <c r="G899" s="1" t="str">
        <f>INDEX(FCF[MarkFrom],MATCH(FCFdata[[#This Row],[FCFindex]],FCF[FCFindex]))</f>
        <v>3P</v>
      </c>
      <c r="H899" s="1" t="str">
        <f>INDEX(FCF[MarkTo],MATCH(FCFdata[[#This Row],[FCFindex]],FCF[FCFindex]))</f>
        <v>4S</v>
      </c>
      <c r="I899" s="118">
        <f>FCFdata[[#This Row],[SampleLabel]]+3</f>
        <v>150010003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150010005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150</v>
      </c>
      <c r="B900" s="1">
        <f t="shared" si="57"/>
        <v>1</v>
      </c>
      <c r="C900" s="1">
        <f t="shared" si="58"/>
        <v>4</v>
      </c>
      <c r="D900" s="134">
        <f t="shared" si="56"/>
        <v>150010000</v>
      </c>
      <c r="E900" s="1">
        <f>INDEX(FCF[From],MATCH(FCFdata[[#This Row],[FCFindex]],FCF[FCFindex]))</f>
        <v>5</v>
      </c>
      <c r="F900" s="1">
        <f>INDEX(FCF[To],MATCH(FCFdata[[#This Row],[FCFindex]],FCF[FCFindex]))</f>
        <v>6</v>
      </c>
      <c r="G900" s="1" t="str">
        <f>INDEX(FCF[MarkFrom],MATCH(FCFdata[[#This Row],[FCFindex]],FCF[FCFindex]))</f>
        <v>4S</v>
      </c>
      <c r="H900" s="1" t="str">
        <f>INDEX(FCF[MarkTo],MATCH(FCFdata[[#This Row],[FCFindex]],FCF[FCFindex]))</f>
        <v>5U</v>
      </c>
      <c r="I900" s="118">
        <f>FCFdata[[#This Row],[SampleLabel]]+3</f>
        <v>150010003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150010005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150</v>
      </c>
      <c r="B901" s="1">
        <f t="shared" si="57"/>
        <v>1</v>
      </c>
      <c r="C901" s="1">
        <f t="shared" si="58"/>
        <v>5</v>
      </c>
      <c r="D901" s="134">
        <f t="shared" si="56"/>
        <v>150010000</v>
      </c>
      <c r="E901" s="1">
        <f>INDEX(FCF[From],MATCH(FCFdata[[#This Row],[FCFindex]],FCF[FCFindex]))</f>
        <v>6</v>
      </c>
      <c r="F901" s="1">
        <f>INDEX(FCF[To],MATCH(FCFdata[[#This Row],[FCFindex]],FCF[FCFindex]))</f>
        <v>7</v>
      </c>
      <c r="G901" s="1" t="str">
        <f>INDEX(FCF[MarkFrom],MATCH(FCFdata[[#This Row],[FCFindex]],FCF[FCFindex]))</f>
        <v>5U</v>
      </c>
      <c r="H901" s="1" t="str">
        <f>INDEX(FCF[MarkTo],MATCH(FCFdata[[#This Row],[FCFindex]],FCF[FCFindex]))</f>
        <v>6Rot</v>
      </c>
      <c r="I901" s="118">
        <f>FCFdata[[#This Row],[SampleLabel]]+3</f>
        <v>150010003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150010005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151</v>
      </c>
      <c r="B902" s="1">
        <f t="shared" si="57"/>
        <v>1</v>
      </c>
      <c r="C902" s="1">
        <f t="shared" si="58"/>
        <v>0</v>
      </c>
      <c r="D902" s="134">
        <f t="shared" si="56"/>
        <v>151010000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1OctM</v>
      </c>
      <c r="H902" s="1" t="str">
        <f>INDEX(FCF[MarkTo],MATCH(FCFdata[[#This Row],[FCFindex]],FCF[FCFindex]))</f>
        <v>2D</v>
      </c>
      <c r="I902" s="118">
        <f>FCFdata[[#This Row],[SampleLabel]]+3</f>
        <v>151010003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151010005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151</v>
      </c>
      <c r="B903" s="1">
        <f t="shared" si="57"/>
        <v>1</v>
      </c>
      <c r="C903" s="1">
        <f t="shared" si="58"/>
        <v>1</v>
      </c>
      <c r="D903" s="134">
        <f t="shared" si="56"/>
        <v>151010000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151010003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151010005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151</v>
      </c>
      <c r="B904" s="1">
        <f t="shared" si="57"/>
        <v>1</v>
      </c>
      <c r="C904" s="1">
        <f t="shared" si="58"/>
        <v>2</v>
      </c>
      <c r="D904" s="134">
        <f t="shared" si="56"/>
        <v>151010000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3P</v>
      </c>
      <c r="I904" s="118">
        <f>FCFdata[[#This Row],[SampleLabel]]+3</f>
        <v>151010003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151010005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151</v>
      </c>
      <c r="B905" s="1">
        <f t="shared" si="57"/>
        <v>1</v>
      </c>
      <c r="C905" s="1">
        <f t="shared" si="58"/>
        <v>3</v>
      </c>
      <c r="D905" s="134">
        <f t="shared" si="56"/>
        <v>151010000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3P</v>
      </c>
      <c r="H905" s="1" t="str">
        <f>INDEX(FCF[MarkTo],MATCH(FCFdata[[#This Row],[FCFindex]],FCF[FCFindex]))</f>
        <v>4S</v>
      </c>
      <c r="I905" s="118">
        <f>FCFdata[[#This Row],[SampleLabel]]+3</f>
        <v>151010003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151010005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151</v>
      </c>
      <c r="B906" s="1">
        <f t="shared" si="57"/>
        <v>1</v>
      </c>
      <c r="C906" s="1">
        <f t="shared" si="58"/>
        <v>4</v>
      </c>
      <c r="D906" s="134">
        <f t="shared" si="56"/>
        <v>151010000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4S</v>
      </c>
      <c r="H906" s="1" t="str">
        <f>INDEX(FCF[MarkTo],MATCH(FCFdata[[#This Row],[FCFindex]],FCF[FCFindex]))</f>
        <v>5U</v>
      </c>
      <c r="I906" s="118">
        <f>FCFdata[[#This Row],[SampleLabel]]+3</f>
        <v>151010003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151010005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151</v>
      </c>
      <c r="B907" s="1">
        <f t="shared" si="57"/>
        <v>1</v>
      </c>
      <c r="C907" s="1">
        <f t="shared" si="58"/>
        <v>5</v>
      </c>
      <c r="D907" s="134">
        <f t="shared" si="56"/>
        <v>151010000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5U</v>
      </c>
      <c r="H907" s="1" t="str">
        <f>INDEX(FCF[MarkTo],MATCH(FCFdata[[#This Row],[FCFindex]],FCF[FCFindex]))</f>
        <v>6Rot</v>
      </c>
      <c r="I907" s="118">
        <f>FCFdata[[#This Row],[SampleLabel]]+3</f>
        <v>151010003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151010005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152</v>
      </c>
      <c r="B908" s="1">
        <f t="shared" si="57"/>
        <v>1</v>
      </c>
      <c r="C908" s="1">
        <f t="shared" si="58"/>
        <v>0</v>
      </c>
      <c r="D908" s="134">
        <f t="shared" si="56"/>
        <v>152010000</v>
      </c>
      <c r="E908" s="1">
        <f>INDEX(FCF[From],MATCH(FCFdata[[#This Row],[FCFindex]],FCF[FCFindex]))</f>
        <v>1</v>
      </c>
      <c r="F908" s="1">
        <f>INDEX(FCF[To],MATCH(FCFdata[[#This Row],[FCFindex]],FCF[FCFindex]))</f>
        <v>2</v>
      </c>
      <c r="G908" s="1" t="str">
        <f>INDEX(FCF[MarkFrom],MATCH(FCFdata[[#This Row],[FCFindex]],FCF[FCFindex]))</f>
        <v>1OctM</v>
      </c>
      <c r="H908" s="1" t="str">
        <f>INDEX(FCF[MarkTo],MATCH(FCFdata[[#This Row],[FCFindex]],FCF[FCFindex]))</f>
        <v>2D</v>
      </c>
      <c r="I908" s="118">
        <f>FCFdata[[#This Row],[SampleLabel]]+3</f>
        <v>152010003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152010005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152</v>
      </c>
      <c r="B909" s="1">
        <f t="shared" si="57"/>
        <v>1</v>
      </c>
      <c r="C909" s="1">
        <f t="shared" si="58"/>
        <v>1</v>
      </c>
      <c r="D909" s="134">
        <f t="shared" si="56"/>
        <v>152010000</v>
      </c>
      <c r="E909" s="1">
        <f>INDEX(FCF[From],MATCH(FCFdata[[#This Row],[FCFindex]],FCF[FCFindex]))</f>
        <v>2</v>
      </c>
      <c r="F909" s="1">
        <f>INDEX(FCF[To],MATCH(FCFdata[[#This Row],[FCFindex]],FCF[FCFindex]))</f>
        <v>3</v>
      </c>
      <c r="G909" s="1" t="str">
        <f>INDEX(FCF[MarkFrom],MATCH(FCFdata[[#This Row],[FCFindex]],FCF[FCFindex]))</f>
        <v>2D</v>
      </c>
      <c r="H909" s="1" t="str">
        <f>INDEX(FCF[MarkTo],MATCH(FCFdata[[#This Row],[FCFindex]],FCF[FCFindex]))</f>
        <v>2c</v>
      </c>
      <c r="I909" s="118">
        <f>FCFdata[[#This Row],[SampleLabel]]+3</f>
        <v>152010003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152010005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152</v>
      </c>
      <c r="B910" s="1">
        <f t="shared" si="57"/>
        <v>1</v>
      </c>
      <c r="C910" s="1">
        <f t="shared" si="58"/>
        <v>2</v>
      </c>
      <c r="D910" s="134">
        <f t="shared" si="56"/>
        <v>152010000</v>
      </c>
      <c r="E910" s="1">
        <f>INDEX(FCF[From],MATCH(FCFdata[[#This Row],[FCFindex]],FCF[FCFindex]))</f>
        <v>3</v>
      </c>
      <c r="F910" s="1">
        <f>INDEX(FCF[To],MATCH(FCFdata[[#This Row],[FCFindex]],FCF[FCFindex]))</f>
        <v>4</v>
      </c>
      <c r="G910" s="1" t="str">
        <f>INDEX(FCF[MarkFrom],MATCH(FCFdata[[#This Row],[FCFindex]],FCF[FCFindex]))</f>
        <v>2c</v>
      </c>
      <c r="H910" s="1" t="str">
        <f>INDEX(FCF[MarkTo],MATCH(FCFdata[[#This Row],[FCFindex]],FCF[FCFindex]))</f>
        <v>3P</v>
      </c>
      <c r="I910" s="118">
        <f>FCFdata[[#This Row],[SampleLabel]]+3</f>
        <v>152010003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152010005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152</v>
      </c>
      <c r="B911" s="1">
        <f t="shared" si="57"/>
        <v>1</v>
      </c>
      <c r="C911" s="1">
        <f t="shared" si="58"/>
        <v>3</v>
      </c>
      <c r="D911" s="134">
        <f t="shared" si="56"/>
        <v>152010000</v>
      </c>
      <c r="E911" s="1">
        <f>INDEX(FCF[From],MATCH(FCFdata[[#This Row],[FCFindex]],FCF[FCFindex]))</f>
        <v>4</v>
      </c>
      <c r="F911" s="1">
        <f>INDEX(FCF[To],MATCH(FCFdata[[#This Row],[FCFindex]],FCF[FCFindex]))</f>
        <v>5</v>
      </c>
      <c r="G911" s="1" t="str">
        <f>INDEX(FCF[MarkFrom],MATCH(FCFdata[[#This Row],[FCFindex]],FCF[FCFindex]))</f>
        <v>3P</v>
      </c>
      <c r="H911" s="1" t="str">
        <f>INDEX(FCF[MarkTo],MATCH(FCFdata[[#This Row],[FCFindex]],FCF[FCFindex]))</f>
        <v>4S</v>
      </c>
      <c r="I911" s="118">
        <f>FCFdata[[#This Row],[SampleLabel]]+3</f>
        <v>152010003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152010005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152</v>
      </c>
      <c r="B912" s="1">
        <f t="shared" si="57"/>
        <v>1</v>
      </c>
      <c r="C912" s="1">
        <f t="shared" si="58"/>
        <v>4</v>
      </c>
      <c r="D912" s="134">
        <f t="shared" si="56"/>
        <v>152010000</v>
      </c>
      <c r="E912" s="1">
        <f>INDEX(FCF[From],MATCH(FCFdata[[#This Row],[FCFindex]],FCF[FCFindex]))</f>
        <v>5</v>
      </c>
      <c r="F912" s="1">
        <f>INDEX(FCF[To],MATCH(FCFdata[[#This Row],[FCFindex]],FCF[FCFindex]))</f>
        <v>6</v>
      </c>
      <c r="G912" s="1" t="str">
        <f>INDEX(FCF[MarkFrom],MATCH(FCFdata[[#This Row],[FCFindex]],FCF[FCFindex]))</f>
        <v>4S</v>
      </c>
      <c r="H912" s="1" t="str">
        <f>INDEX(FCF[MarkTo],MATCH(FCFdata[[#This Row],[FCFindex]],FCF[FCFindex]))</f>
        <v>5U</v>
      </c>
      <c r="I912" s="118">
        <f>FCFdata[[#This Row],[SampleLabel]]+3</f>
        <v>152010003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152010005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152</v>
      </c>
      <c r="B913" s="1">
        <f t="shared" si="57"/>
        <v>1</v>
      </c>
      <c r="C913" s="1">
        <f t="shared" si="58"/>
        <v>5</v>
      </c>
      <c r="D913" s="134">
        <f t="shared" si="56"/>
        <v>152010000</v>
      </c>
      <c r="E913" s="1">
        <f>INDEX(FCF[From],MATCH(FCFdata[[#This Row],[FCFindex]],FCF[FCFindex]))</f>
        <v>6</v>
      </c>
      <c r="F913" s="1">
        <f>INDEX(FCF[To],MATCH(FCFdata[[#This Row],[FCFindex]],FCF[FCFindex]))</f>
        <v>7</v>
      </c>
      <c r="G913" s="1" t="str">
        <f>INDEX(FCF[MarkFrom],MATCH(FCFdata[[#This Row],[FCFindex]],FCF[FCFindex]))</f>
        <v>5U</v>
      </c>
      <c r="H913" s="1" t="str">
        <f>INDEX(FCF[MarkTo],MATCH(FCFdata[[#This Row],[FCFindex]],FCF[FCFindex]))</f>
        <v>6Rot</v>
      </c>
      <c r="I913" s="118">
        <f>FCFdata[[#This Row],[SampleLabel]]+3</f>
        <v>152010003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152010005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153</v>
      </c>
      <c r="B914" s="1">
        <f t="shared" si="57"/>
        <v>1</v>
      </c>
      <c r="C914" s="1">
        <f t="shared" si="58"/>
        <v>0</v>
      </c>
      <c r="D914" s="134">
        <f t="shared" si="56"/>
        <v>153010000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1OctM</v>
      </c>
      <c r="H914" s="1" t="str">
        <f>INDEX(FCF[MarkTo],MATCH(FCFdata[[#This Row],[FCFindex]],FCF[FCFindex]))</f>
        <v>2D</v>
      </c>
      <c r="I914" s="118">
        <f>FCFdata[[#This Row],[SampleLabel]]+3</f>
        <v>153010003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153010005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153</v>
      </c>
      <c r="B915" s="1">
        <f t="shared" si="57"/>
        <v>1</v>
      </c>
      <c r="C915" s="1">
        <f t="shared" si="58"/>
        <v>1</v>
      </c>
      <c r="D915" s="134">
        <f t="shared" si="56"/>
        <v>153010000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2D</v>
      </c>
      <c r="H915" s="1" t="str">
        <f>INDEX(FCF[MarkTo],MATCH(FCFdata[[#This Row],[FCFindex]],FCF[FCFindex]))</f>
        <v>2c</v>
      </c>
      <c r="I915" s="118">
        <f>FCFdata[[#This Row],[SampleLabel]]+3</f>
        <v>153010003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153010005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153</v>
      </c>
      <c r="B916" s="1">
        <f t="shared" si="57"/>
        <v>1</v>
      </c>
      <c r="C916" s="1">
        <f t="shared" si="58"/>
        <v>2</v>
      </c>
      <c r="D916" s="134">
        <f t="shared" si="56"/>
        <v>153010000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3P</v>
      </c>
      <c r="I916" s="118">
        <f>FCFdata[[#This Row],[SampleLabel]]+3</f>
        <v>153010003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153010005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153</v>
      </c>
      <c r="B917" s="1">
        <f t="shared" si="57"/>
        <v>1</v>
      </c>
      <c r="C917" s="1">
        <f t="shared" si="58"/>
        <v>3</v>
      </c>
      <c r="D917" s="134">
        <f t="shared" si="56"/>
        <v>153010000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4S</v>
      </c>
      <c r="I917" s="118">
        <f>FCFdata[[#This Row],[SampleLabel]]+3</f>
        <v>153010003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153010005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153</v>
      </c>
      <c r="B918" s="1">
        <f t="shared" si="57"/>
        <v>1</v>
      </c>
      <c r="C918" s="1">
        <f t="shared" si="58"/>
        <v>4</v>
      </c>
      <c r="D918" s="134">
        <f t="shared" si="56"/>
        <v>153010000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4S</v>
      </c>
      <c r="H918" s="1" t="str">
        <f>INDEX(FCF[MarkTo],MATCH(FCFdata[[#This Row],[FCFindex]],FCF[FCFindex]))</f>
        <v>5U</v>
      </c>
      <c r="I918" s="118">
        <f>FCFdata[[#This Row],[SampleLabel]]+3</f>
        <v>153010003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153010005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153</v>
      </c>
      <c r="B919" s="1">
        <f t="shared" si="57"/>
        <v>1</v>
      </c>
      <c r="C919" s="1">
        <f t="shared" si="58"/>
        <v>5</v>
      </c>
      <c r="D919" s="134">
        <f t="shared" si="56"/>
        <v>153010000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5U</v>
      </c>
      <c r="H919" s="1" t="str">
        <f>INDEX(FCF[MarkTo],MATCH(FCFdata[[#This Row],[FCFindex]],FCF[FCFindex]))</f>
        <v>6Rot</v>
      </c>
      <c r="I919" s="118">
        <f>FCFdata[[#This Row],[SampleLabel]]+3</f>
        <v>153010003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153010005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154</v>
      </c>
      <c r="B920" s="1">
        <f t="shared" si="57"/>
        <v>1</v>
      </c>
      <c r="C920" s="1">
        <f t="shared" si="58"/>
        <v>0</v>
      </c>
      <c r="D920" s="134">
        <f t="shared" si="56"/>
        <v>154010000</v>
      </c>
      <c r="E920" s="1">
        <f>INDEX(FCF[From],MATCH(FCFdata[[#This Row],[FCFindex]],FCF[FCFindex]))</f>
        <v>1</v>
      </c>
      <c r="F920" s="1">
        <f>INDEX(FCF[To],MATCH(FCFdata[[#This Row],[FCFindex]],FCF[FCFindex]))</f>
        <v>2</v>
      </c>
      <c r="G920" s="1" t="str">
        <f>INDEX(FCF[MarkFrom],MATCH(FCFdata[[#This Row],[FCFindex]],FCF[FCFindex]))</f>
        <v>1OctM</v>
      </c>
      <c r="H920" s="1" t="str">
        <f>INDEX(FCF[MarkTo],MATCH(FCFdata[[#This Row],[FCFindex]],FCF[FCFindex]))</f>
        <v>2D</v>
      </c>
      <c r="I920" s="118">
        <f>FCFdata[[#This Row],[SampleLabel]]+3</f>
        <v>154010003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154010005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154</v>
      </c>
      <c r="B921" s="1">
        <f t="shared" si="57"/>
        <v>1</v>
      </c>
      <c r="C921" s="1">
        <f t="shared" si="58"/>
        <v>1</v>
      </c>
      <c r="D921" s="134">
        <f t="shared" si="56"/>
        <v>154010000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2D</v>
      </c>
      <c r="H921" s="1" t="str">
        <f>INDEX(FCF[MarkTo],MATCH(FCFdata[[#This Row],[FCFindex]],FCF[FCFindex]))</f>
        <v>2c</v>
      </c>
      <c r="I921" s="118">
        <f>FCFdata[[#This Row],[SampleLabel]]+3</f>
        <v>154010003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154010005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154</v>
      </c>
      <c r="B922" s="1">
        <f t="shared" si="57"/>
        <v>1</v>
      </c>
      <c r="C922" s="1">
        <f t="shared" si="58"/>
        <v>2</v>
      </c>
      <c r="D922" s="134">
        <f t="shared" si="56"/>
        <v>154010000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2c</v>
      </c>
      <c r="H922" s="1" t="str">
        <f>INDEX(FCF[MarkTo],MATCH(FCFdata[[#This Row],[FCFindex]],FCF[FCFindex]))</f>
        <v>3P</v>
      </c>
      <c r="I922" s="118">
        <f>FCFdata[[#This Row],[SampleLabel]]+3</f>
        <v>154010003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154010005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154</v>
      </c>
      <c r="B923" s="1">
        <f t="shared" si="57"/>
        <v>1</v>
      </c>
      <c r="C923" s="1">
        <f t="shared" si="58"/>
        <v>3</v>
      </c>
      <c r="D923" s="134">
        <f t="shared" si="56"/>
        <v>154010000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3P</v>
      </c>
      <c r="H923" s="1" t="str">
        <f>INDEX(FCF[MarkTo],MATCH(FCFdata[[#This Row],[FCFindex]],FCF[FCFindex]))</f>
        <v>4S</v>
      </c>
      <c r="I923" s="118">
        <f>FCFdata[[#This Row],[SampleLabel]]+3</f>
        <v>154010003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154010005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154</v>
      </c>
      <c r="B924" s="1">
        <f t="shared" si="57"/>
        <v>1</v>
      </c>
      <c r="C924" s="1">
        <f t="shared" si="58"/>
        <v>4</v>
      </c>
      <c r="D924" s="134">
        <f t="shared" si="56"/>
        <v>154010000</v>
      </c>
      <c r="E924" s="1">
        <f>INDEX(FCF[From],MATCH(FCFdata[[#This Row],[FCFindex]],FCF[FCFindex]))</f>
        <v>5</v>
      </c>
      <c r="F924" s="1">
        <f>INDEX(FCF[To],MATCH(FCFdata[[#This Row],[FCFindex]],FCF[FCFindex]))</f>
        <v>6</v>
      </c>
      <c r="G924" s="1" t="str">
        <f>INDEX(FCF[MarkFrom],MATCH(FCFdata[[#This Row],[FCFindex]],FCF[FCFindex]))</f>
        <v>4S</v>
      </c>
      <c r="H924" s="1" t="str">
        <f>INDEX(FCF[MarkTo],MATCH(FCFdata[[#This Row],[FCFindex]],FCF[FCFindex]))</f>
        <v>5U</v>
      </c>
      <c r="I924" s="118">
        <f>FCFdata[[#This Row],[SampleLabel]]+3</f>
        <v>154010003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154010005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154</v>
      </c>
      <c r="B925" s="1">
        <f t="shared" si="57"/>
        <v>1</v>
      </c>
      <c r="C925" s="1">
        <f t="shared" si="58"/>
        <v>5</v>
      </c>
      <c r="D925" s="134">
        <f t="shared" si="56"/>
        <v>154010000</v>
      </c>
      <c r="E925" s="1">
        <f>INDEX(FCF[From],MATCH(FCFdata[[#This Row],[FCFindex]],FCF[FCFindex]))</f>
        <v>6</v>
      </c>
      <c r="F925" s="1">
        <f>INDEX(FCF[To],MATCH(FCFdata[[#This Row],[FCFindex]],FCF[FCFindex]))</f>
        <v>7</v>
      </c>
      <c r="G925" s="1" t="str">
        <f>INDEX(FCF[MarkFrom],MATCH(FCFdata[[#This Row],[FCFindex]],FCF[FCFindex]))</f>
        <v>5U</v>
      </c>
      <c r="H925" s="1" t="str">
        <f>INDEX(FCF[MarkTo],MATCH(FCFdata[[#This Row],[FCFindex]],FCF[FCFindex]))</f>
        <v>6Rot</v>
      </c>
      <c r="I925" s="118">
        <f>FCFdata[[#This Row],[SampleLabel]]+3</f>
        <v>154010003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154010005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155</v>
      </c>
      <c r="B926" s="1">
        <f t="shared" si="57"/>
        <v>1</v>
      </c>
      <c r="C926" s="1">
        <f t="shared" si="58"/>
        <v>0</v>
      </c>
      <c r="D926" s="134">
        <f t="shared" si="56"/>
        <v>155010000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1OctM</v>
      </c>
      <c r="H926" s="1" t="str">
        <f>INDEX(FCF[MarkTo],MATCH(FCFdata[[#This Row],[FCFindex]],FCF[FCFindex]))</f>
        <v>2D</v>
      </c>
      <c r="I926" s="118">
        <f>FCFdata[[#This Row],[SampleLabel]]+3</f>
        <v>155010003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155010005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155</v>
      </c>
      <c r="B927" s="1">
        <f t="shared" si="57"/>
        <v>1</v>
      </c>
      <c r="C927" s="1">
        <f t="shared" si="58"/>
        <v>1</v>
      </c>
      <c r="D927" s="134">
        <f t="shared" si="56"/>
        <v>155010000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2D</v>
      </c>
      <c r="H927" s="1" t="str">
        <f>INDEX(FCF[MarkTo],MATCH(FCFdata[[#This Row],[FCFindex]],FCF[FCFindex]))</f>
        <v>2c</v>
      </c>
      <c r="I927" s="118">
        <f>FCFdata[[#This Row],[SampleLabel]]+3</f>
        <v>155010003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155010005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155</v>
      </c>
      <c r="B928" s="1">
        <f t="shared" si="57"/>
        <v>1</v>
      </c>
      <c r="C928" s="1">
        <f t="shared" si="58"/>
        <v>2</v>
      </c>
      <c r="D928" s="134">
        <f t="shared" si="56"/>
        <v>155010000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3P</v>
      </c>
      <c r="I928" s="118">
        <f>FCFdata[[#This Row],[SampleLabel]]+3</f>
        <v>155010003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155010005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155</v>
      </c>
      <c r="B929" s="1">
        <f t="shared" si="57"/>
        <v>1</v>
      </c>
      <c r="C929" s="1">
        <f t="shared" si="58"/>
        <v>3</v>
      </c>
      <c r="D929" s="134">
        <f t="shared" si="56"/>
        <v>155010000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3P</v>
      </c>
      <c r="H929" s="1" t="str">
        <f>INDEX(FCF[MarkTo],MATCH(FCFdata[[#This Row],[FCFindex]],FCF[FCFindex]))</f>
        <v>4S</v>
      </c>
      <c r="I929" s="118">
        <f>FCFdata[[#This Row],[SampleLabel]]+3</f>
        <v>155010003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155010005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155</v>
      </c>
      <c r="B930" s="1">
        <f t="shared" si="57"/>
        <v>1</v>
      </c>
      <c r="C930" s="1">
        <f t="shared" si="58"/>
        <v>4</v>
      </c>
      <c r="D930" s="134">
        <f t="shared" si="56"/>
        <v>155010000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4S</v>
      </c>
      <c r="H930" s="1" t="str">
        <f>INDEX(FCF[MarkTo],MATCH(FCFdata[[#This Row],[FCFindex]],FCF[FCFindex]))</f>
        <v>5U</v>
      </c>
      <c r="I930" s="118">
        <f>FCFdata[[#This Row],[SampleLabel]]+3</f>
        <v>155010003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155010005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155</v>
      </c>
      <c r="B931" s="1">
        <f t="shared" si="57"/>
        <v>1</v>
      </c>
      <c r="C931" s="1">
        <f t="shared" si="58"/>
        <v>5</v>
      </c>
      <c r="D931" s="134">
        <f t="shared" si="56"/>
        <v>155010000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5U</v>
      </c>
      <c r="H931" s="1" t="str">
        <f>INDEX(FCF[MarkTo],MATCH(FCFdata[[#This Row],[FCFindex]],FCF[FCFindex]))</f>
        <v>6Rot</v>
      </c>
      <c r="I931" s="118">
        <f>FCFdata[[#This Row],[SampleLabel]]+3</f>
        <v>155010003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155010005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156</v>
      </c>
      <c r="B932" s="1">
        <f t="shared" si="57"/>
        <v>1</v>
      </c>
      <c r="C932" s="1">
        <f t="shared" si="58"/>
        <v>0</v>
      </c>
      <c r="D932" s="134">
        <f t="shared" si="56"/>
        <v>156010000</v>
      </c>
      <c r="E932" s="1">
        <f>INDEX(FCF[From],MATCH(FCFdata[[#This Row],[FCFindex]],FCF[FCFindex]))</f>
        <v>1</v>
      </c>
      <c r="F932" s="1">
        <f>INDEX(FCF[To],MATCH(FCFdata[[#This Row],[FCFindex]],FCF[FCFindex]))</f>
        <v>2</v>
      </c>
      <c r="G932" s="1" t="str">
        <f>INDEX(FCF[MarkFrom],MATCH(FCFdata[[#This Row],[FCFindex]],FCF[FCFindex]))</f>
        <v>1OctM</v>
      </c>
      <c r="H932" s="1" t="str">
        <f>INDEX(FCF[MarkTo],MATCH(FCFdata[[#This Row],[FCFindex]],FCF[FCFindex]))</f>
        <v>2D</v>
      </c>
      <c r="I932" s="118">
        <f>FCFdata[[#This Row],[SampleLabel]]+3</f>
        <v>156010003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156010005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156</v>
      </c>
      <c r="B933" s="1">
        <f t="shared" si="57"/>
        <v>1</v>
      </c>
      <c r="C933" s="1">
        <f t="shared" si="58"/>
        <v>1</v>
      </c>
      <c r="D933" s="134">
        <f t="shared" si="56"/>
        <v>156010000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156010003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156010005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156</v>
      </c>
      <c r="B934" s="1">
        <f t="shared" si="57"/>
        <v>1</v>
      </c>
      <c r="C934" s="1">
        <f t="shared" si="58"/>
        <v>2</v>
      </c>
      <c r="D934" s="134">
        <f t="shared" si="56"/>
        <v>156010000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3P</v>
      </c>
      <c r="I934" s="118">
        <f>FCFdata[[#This Row],[SampleLabel]]+3</f>
        <v>156010003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156010005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156</v>
      </c>
      <c r="B935" s="1">
        <f t="shared" si="57"/>
        <v>1</v>
      </c>
      <c r="C935" s="1">
        <f t="shared" si="58"/>
        <v>3</v>
      </c>
      <c r="D935" s="134">
        <f t="shared" si="56"/>
        <v>156010000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3P</v>
      </c>
      <c r="H935" s="1" t="str">
        <f>INDEX(FCF[MarkTo],MATCH(FCFdata[[#This Row],[FCFindex]],FCF[FCFindex]))</f>
        <v>4S</v>
      </c>
      <c r="I935" s="118">
        <f>FCFdata[[#This Row],[SampleLabel]]+3</f>
        <v>156010003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156010005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156</v>
      </c>
      <c r="B936" s="1">
        <f t="shared" si="57"/>
        <v>1</v>
      </c>
      <c r="C936" s="1">
        <f t="shared" si="58"/>
        <v>4</v>
      </c>
      <c r="D936" s="134">
        <f t="shared" si="56"/>
        <v>156010000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4S</v>
      </c>
      <c r="H936" s="1" t="str">
        <f>INDEX(FCF[MarkTo],MATCH(FCFdata[[#This Row],[FCFindex]],FCF[FCFindex]))</f>
        <v>5U</v>
      </c>
      <c r="I936" s="118">
        <f>FCFdata[[#This Row],[SampleLabel]]+3</f>
        <v>156010003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156010005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156</v>
      </c>
      <c r="B937" s="1">
        <f t="shared" si="57"/>
        <v>1</v>
      </c>
      <c r="C937" s="1">
        <f t="shared" si="58"/>
        <v>5</v>
      </c>
      <c r="D937" s="134">
        <f t="shared" si="56"/>
        <v>156010000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5U</v>
      </c>
      <c r="H937" s="1" t="str">
        <f>INDEX(FCF[MarkTo],MATCH(FCFdata[[#This Row],[FCFindex]],FCF[FCFindex]))</f>
        <v>6Rot</v>
      </c>
      <c r="I937" s="118">
        <f>FCFdata[[#This Row],[SampleLabel]]+3</f>
        <v>156010003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156010005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157</v>
      </c>
      <c r="B938" s="1">
        <f t="shared" si="57"/>
        <v>1</v>
      </c>
      <c r="C938" s="1">
        <f t="shared" si="58"/>
        <v>0</v>
      </c>
      <c r="D938" s="134">
        <f t="shared" si="56"/>
        <v>157010000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1OctM</v>
      </c>
      <c r="H938" s="1" t="str">
        <f>INDEX(FCF[MarkTo],MATCH(FCFdata[[#This Row],[FCFindex]],FCF[FCFindex]))</f>
        <v>2D</v>
      </c>
      <c r="I938" s="118">
        <f>FCFdata[[#This Row],[SampleLabel]]+3</f>
        <v>157010003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157010005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157</v>
      </c>
      <c r="B939" s="1">
        <f t="shared" si="57"/>
        <v>1</v>
      </c>
      <c r="C939" s="1">
        <f t="shared" si="58"/>
        <v>1</v>
      </c>
      <c r="D939" s="134">
        <f t="shared" si="56"/>
        <v>157010000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2D</v>
      </c>
      <c r="H939" s="1" t="str">
        <f>INDEX(FCF[MarkTo],MATCH(FCFdata[[#This Row],[FCFindex]],FCF[FCFindex]))</f>
        <v>2c</v>
      </c>
      <c r="I939" s="118">
        <f>FCFdata[[#This Row],[SampleLabel]]+3</f>
        <v>157010003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157010005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157</v>
      </c>
      <c r="B940" s="1">
        <f t="shared" si="57"/>
        <v>1</v>
      </c>
      <c r="C940" s="1">
        <f t="shared" si="58"/>
        <v>2</v>
      </c>
      <c r="D940" s="134">
        <f t="shared" si="56"/>
        <v>157010000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2c</v>
      </c>
      <c r="H940" s="1" t="str">
        <f>INDEX(FCF[MarkTo],MATCH(FCFdata[[#This Row],[FCFindex]],FCF[FCFindex]))</f>
        <v>3P</v>
      </c>
      <c r="I940" s="118">
        <f>FCFdata[[#This Row],[SampleLabel]]+3</f>
        <v>157010003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157010005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157</v>
      </c>
      <c r="B941" s="1">
        <f t="shared" si="57"/>
        <v>1</v>
      </c>
      <c r="C941" s="1">
        <f t="shared" si="58"/>
        <v>3</v>
      </c>
      <c r="D941" s="134">
        <f t="shared" si="56"/>
        <v>157010000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3P</v>
      </c>
      <c r="H941" s="1" t="str">
        <f>INDEX(FCF[MarkTo],MATCH(FCFdata[[#This Row],[FCFindex]],FCF[FCFindex]))</f>
        <v>4S</v>
      </c>
      <c r="I941" s="118">
        <f>FCFdata[[#This Row],[SampleLabel]]+3</f>
        <v>157010003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157010005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157</v>
      </c>
      <c r="B942" s="1">
        <f t="shared" si="57"/>
        <v>1</v>
      </c>
      <c r="C942" s="1">
        <f t="shared" si="58"/>
        <v>4</v>
      </c>
      <c r="D942" s="134">
        <f t="shared" si="56"/>
        <v>157010000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4S</v>
      </c>
      <c r="H942" s="1" t="str">
        <f>INDEX(FCF[MarkTo],MATCH(FCFdata[[#This Row],[FCFindex]],FCF[FCFindex]))</f>
        <v>5U</v>
      </c>
      <c r="I942" s="118">
        <f>FCFdata[[#This Row],[SampleLabel]]+3</f>
        <v>157010003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157010005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157</v>
      </c>
      <c r="B943" s="1">
        <f t="shared" si="57"/>
        <v>1</v>
      </c>
      <c r="C943" s="1">
        <f t="shared" si="58"/>
        <v>5</v>
      </c>
      <c r="D943" s="134">
        <f t="shared" si="56"/>
        <v>157010000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5U</v>
      </c>
      <c r="H943" s="1" t="str">
        <f>INDEX(FCF[MarkTo],MATCH(FCFdata[[#This Row],[FCFindex]],FCF[FCFindex]))</f>
        <v>6Rot</v>
      </c>
      <c r="I943" s="118">
        <f>FCFdata[[#This Row],[SampleLabel]]+3</f>
        <v>157010003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157010005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158</v>
      </c>
      <c r="B944" s="1">
        <f t="shared" si="57"/>
        <v>1</v>
      </c>
      <c r="C944" s="1">
        <f t="shared" si="58"/>
        <v>0</v>
      </c>
      <c r="D944" s="134">
        <f t="shared" si="56"/>
        <v>158010000</v>
      </c>
      <c r="E944" s="1">
        <f>INDEX(FCF[From],MATCH(FCFdata[[#This Row],[FCFindex]],FCF[FCFindex]))</f>
        <v>1</v>
      </c>
      <c r="F944" s="1">
        <f>INDEX(FCF[To],MATCH(FCFdata[[#This Row],[FCFindex]],FCF[FCFindex]))</f>
        <v>2</v>
      </c>
      <c r="G944" s="1" t="str">
        <f>INDEX(FCF[MarkFrom],MATCH(FCFdata[[#This Row],[FCFindex]],FCF[FCFindex]))</f>
        <v>1OctM</v>
      </c>
      <c r="H944" s="1" t="str">
        <f>INDEX(FCF[MarkTo],MATCH(FCFdata[[#This Row],[FCFindex]],FCF[FCFindex]))</f>
        <v>2D</v>
      </c>
      <c r="I944" s="118">
        <f>FCFdata[[#This Row],[SampleLabel]]+3</f>
        <v>158010003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158010005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158</v>
      </c>
      <c r="B945" s="1">
        <f t="shared" si="57"/>
        <v>1</v>
      </c>
      <c r="C945" s="1">
        <f t="shared" si="58"/>
        <v>1</v>
      </c>
      <c r="D945" s="134">
        <f t="shared" si="56"/>
        <v>158010000</v>
      </c>
      <c r="E945" s="1">
        <f>INDEX(FCF[From],MATCH(FCFdata[[#This Row],[FCFindex]],FCF[FCFindex]))</f>
        <v>2</v>
      </c>
      <c r="F945" s="1">
        <f>INDEX(FCF[To],MATCH(FCFdata[[#This Row],[FCFindex]],FCF[FCFindex]))</f>
        <v>3</v>
      </c>
      <c r="G945" s="1" t="str">
        <f>INDEX(FCF[MarkFrom],MATCH(FCFdata[[#This Row],[FCFindex]],FCF[FCFindex]))</f>
        <v>2D</v>
      </c>
      <c r="H945" s="1" t="str">
        <f>INDEX(FCF[MarkTo],MATCH(FCFdata[[#This Row],[FCFindex]],FCF[FCFindex]))</f>
        <v>2c</v>
      </c>
      <c r="I945" s="118">
        <f>FCFdata[[#This Row],[SampleLabel]]+3</f>
        <v>158010003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158010005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158</v>
      </c>
      <c r="B946" s="1">
        <f t="shared" si="57"/>
        <v>1</v>
      </c>
      <c r="C946" s="1">
        <f t="shared" si="58"/>
        <v>2</v>
      </c>
      <c r="D946" s="134">
        <f t="shared" si="56"/>
        <v>158010000</v>
      </c>
      <c r="E946" s="1">
        <f>INDEX(FCF[From],MATCH(FCFdata[[#This Row],[FCFindex]],FCF[FCFindex]))</f>
        <v>3</v>
      </c>
      <c r="F946" s="1">
        <f>INDEX(FCF[To],MATCH(FCFdata[[#This Row],[FCFindex]],FCF[FCFindex]))</f>
        <v>4</v>
      </c>
      <c r="G946" s="1" t="str">
        <f>INDEX(FCF[MarkFrom],MATCH(FCFdata[[#This Row],[FCFindex]],FCF[FCFindex]))</f>
        <v>2c</v>
      </c>
      <c r="H946" s="1" t="str">
        <f>INDEX(FCF[MarkTo],MATCH(FCFdata[[#This Row],[FCFindex]],FCF[FCFindex]))</f>
        <v>3P</v>
      </c>
      <c r="I946" s="118">
        <f>FCFdata[[#This Row],[SampleLabel]]+3</f>
        <v>158010003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158010005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158</v>
      </c>
      <c r="B947" s="1">
        <f t="shared" si="57"/>
        <v>1</v>
      </c>
      <c r="C947" s="1">
        <f t="shared" si="58"/>
        <v>3</v>
      </c>
      <c r="D947" s="134">
        <f t="shared" si="56"/>
        <v>158010000</v>
      </c>
      <c r="E947" s="1">
        <f>INDEX(FCF[From],MATCH(FCFdata[[#This Row],[FCFindex]],FCF[FCFindex]))</f>
        <v>4</v>
      </c>
      <c r="F947" s="1">
        <f>INDEX(FCF[To],MATCH(FCFdata[[#This Row],[FCFindex]],FCF[FCFindex]))</f>
        <v>5</v>
      </c>
      <c r="G947" s="1" t="str">
        <f>INDEX(FCF[MarkFrom],MATCH(FCFdata[[#This Row],[FCFindex]],FCF[FCFindex]))</f>
        <v>3P</v>
      </c>
      <c r="H947" s="1" t="str">
        <f>INDEX(FCF[MarkTo],MATCH(FCFdata[[#This Row],[FCFindex]],FCF[FCFindex]))</f>
        <v>4S</v>
      </c>
      <c r="I947" s="118">
        <f>FCFdata[[#This Row],[SampleLabel]]+3</f>
        <v>158010003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158010005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158</v>
      </c>
      <c r="B948" s="1">
        <f t="shared" si="57"/>
        <v>1</v>
      </c>
      <c r="C948" s="1">
        <f t="shared" si="58"/>
        <v>4</v>
      </c>
      <c r="D948" s="134">
        <f t="shared" si="56"/>
        <v>158010000</v>
      </c>
      <c r="E948" s="1">
        <f>INDEX(FCF[From],MATCH(FCFdata[[#This Row],[FCFindex]],FCF[FCFindex]))</f>
        <v>5</v>
      </c>
      <c r="F948" s="1">
        <f>INDEX(FCF[To],MATCH(FCFdata[[#This Row],[FCFindex]],FCF[FCFindex]))</f>
        <v>6</v>
      </c>
      <c r="G948" s="1" t="str">
        <f>INDEX(FCF[MarkFrom],MATCH(FCFdata[[#This Row],[FCFindex]],FCF[FCFindex]))</f>
        <v>4S</v>
      </c>
      <c r="H948" s="1" t="str">
        <f>INDEX(FCF[MarkTo],MATCH(FCFdata[[#This Row],[FCFindex]],FCF[FCFindex]))</f>
        <v>5U</v>
      </c>
      <c r="I948" s="118">
        <f>FCFdata[[#This Row],[SampleLabel]]+3</f>
        <v>158010003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158010005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158</v>
      </c>
      <c r="B949" s="1">
        <f t="shared" si="57"/>
        <v>1</v>
      </c>
      <c r="C949" s="1">
        <f t="shared" si="58"/>
        <v>5</v>
      </c>
      <c r="D949" s="134">
        <f t="shared" si="56"/>
        <v>158010000</v>
      </c>
      <c r="E949" s="1">
        <f>INDEX(FCF[From],MATCH(FCFdata[[#This Row],[FCFindex]],FCF[FCFindex]))</f>
        <v>6</v>
      </c>
      <c r="F949" s="1">
        <f>INDEX(FCF[To],MATCH(FCFdata[[#This Row],[FCFindex]],FCF[FCFindex]))</f>
        <v>7</v>
      </c>
      <c r="G949" s="1" t="str">
        <f>INDEX(FCF[MarkFrom],MATCH(FCFdata[[#This Row],[FCFindex]],FCF[FCFindex]))</f>
        <v>5U</v>
      </c>
      <c r="H949" s="1" t="str">
        <f>INDEX(FCF[MarkTo],MATCH(FCFdata[[#This Row],[FCFindex]],FCF[FCFindex]))</f>
        <v>6Rot</v>
      </c>
      <c r="I949" s="118">
        <f>FCFdata[[#This Row],[SampleLabel]]+3</f>
        <v>158010003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158010005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159</v>
      </c>
      <c r="B950" s="1">
        <f t="shared" si="57"/>
        <v>1</v>
      </c>
      <c r="C950" s="1">
        <f t="shared" si="58"/>
        <v>0</v>
      </c>
      <c r="D950" s="134">
        <f t="shared" si="56"/>
        <v>159010000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1OctM</v>
      </c>
      <c r="H950" s="1" t="str">
        <f>INDEX(FCF[MarkTo],MATCH(FCFdata[[#This Row],[FCFindex]],FCF[FCFindex]))</f>
        <v>2D</v>
      </c>
      <c r="I950" s="118">
        <f>FCFdata[[#This Row],[SampleLabel]]+3</f>
        <v>159010003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159010005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159</v>
      </c>
      <c r="B951" s="1">
        <f t="shared" si="57"/>
        <v>1</v>
      </c>
      <c r="C951" s="1">
        <f t="shared" si="58"/>
        <v>1</v>
      </c>
      <c r="D951" s="134">
        <f t="shared" si="56"/>
        <v>159010000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2D</v>
      </c>
      <c r="H951" s="1" t="str">
        <f>INDEX(FCF[MarkTo],MATCH(FCFdata[[#This Row],[FCFindex]],FCF[FCFindex]))</f>
        <v>2c</v>
      </c>
      <c r="I951" s="118">
        <f>FCFdata[[#This Row],[SampleLabel]]+3</f>
        <v>159010003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159010005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159</v>
      </c>
      <c r="B952" s="1">
        <f t="shared" si="57"/>
        <v>1</v>
      </c>
      <c r="C952" s="1">
        <f t="shared" si="58"/>
        <v>2</v>
      </c>
      <c r="D952" s="134">
        <f t="shared" si="56"/>
        <v>159010000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2c</v>
      </c>
      <c r="H952" s="1" t="str">
        <f>INDEX(FCF[MarkTo],MATCH(FCFdata[[#This Row],[FCFindex]],FCF[FCFindex]))</f>
        <v>3P</v>
      </c>
      <c r="I952" s="118">
        <f>FCFdata[[#This Row],[SampleLabel]]+3</f>
        <v>159010003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159010005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159</v>
      </c>
      <c r="B953" s="1">
        <f t="shared" si="57"/>
        <v>1</v>
      </c>
      <c r="C953" s="1">
        <f t="shared" si="58"/>
        <v>3</v>
      </c>
      <c r="D953" s="134">
        <f t="shared" si="56"/>
        <v>159010000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3P</v>
      </c>
      <c r="H953" s="1" t="str">
        <f>INDEX(FCF[MarkTo],MATCH(FCFdata[[#This Row],[FCFindex]],FCF[FCFindex]))</f>
        <v>4S</v>
      </c>
      <c r="I953" s="118">
        <f>FCFdata[[#This Row],[SampleLabel]]+3</f>
        <v>159010003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159010005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159</v>
      </c>
      <c r="B954" s="1">
        <f t="shared" si="57"/>
        <v>1</v>
      </c>
      <c r="C954" s="1">
        <f t="shared" si="58"/>
        <v>4</v>
      </c>
      <c r="D954" s="134">
        <f t="shared" si="56"/>
        <v>159010000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4S</v>
      </c>
      <c r="H954" s="1" t="str">
        <f>INDEX(FCF[MarkTo],MATCH(FCFdata[[#This Row],[FCFindex]],FCF[FCFindex]))</f>
        <v>5U</v>
      </c>
      <c r="I954" s="118">
        <f>FCFdata[[#This Row],[SampleLabel]]+3</f>
        <v>159010003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159010005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159</v>
      </c>
      <c r="B955" s="1">
        <f t="shared" si="57"/>
        <v>1</v>
      </c>
      <c r="C955" s="1">
        <f t="shared" si="58"/>
        <v>5</v>
      </c>
      <c r="D955" s="134">
        <f t="shared" si="56"/>
        <v>159010000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5U</v>
      </c>
      <c r="H955" s="1" t="str">
        <f>INDEX(FCF[MarkTo],MATCH(FCFdata[[#This Row],[FCFindex]],FCF[FCFindex]))</f>
        <v>6Rot</v>
      </c>
      <c r="I955" s="118">
        <f>FCFdata[[#This Row],[SampleLabel]]+3</f>
        <v>159010003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159010005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160</v>
      </c>
      <c r="B956" s="1">
        <f t="shared" si="57"/>
        <v>1</v>
      </c>
      <c r="C956" s="1">
        <f t="shared" si="58"/>
        <v>0</v>
      </c>
      <c r="D956" s="134">
        <f t="shared" si="56"/>
        <v>160010000</v>
      </c>
      <c r="E956" s="1">
        <f>INDEX(FCF[From],MATCH(FCFdata[[#This Row],[FCFindex]],FCF[FCFindex]))</f>
        <v>1</v>
      </c>
      <c r="F956" s="1">
        <f>INDEX(FCF[To],MATCH(FCFdata[[#This Row],[FCFindex]],FCF[FCFindex]))</f>
        <v>2</v>
      </c>
      <c r="G956" s="1" t="str">
        <f>INDEX(FCF[MarkFrom],MATCH(FCFdata[[#This Row],[FCFindex]],FCF[FCFindex]))</f>
        <v>1OctM</v>
      </c>
      <c r="H956" s="1" t="str">
        <f>INDEX(FCF[MarkTo],MATCH(FCFdata[[#This Row],[FCFindex]],FCF[FCFindex]))</f>
        <v>2D</v>
      </c>
      <c r="I956" s="118">
        <f>FCFdata[[#This Row],[SampleLabel]]+3</f>
        <v>160010003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160010005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160</v>
      </c>
      <c r="B957" s="1">
        <f t="shared" si="57"/>
        <v>1</v>
      </c>
      <c r="C957" s="1">
        <f t="shared" si="58"/>
        <v>1</v>
      </c>
      <c r="D957" s="134">
        <f t="shared" si="56"/>
        <v>160010000</v>
      </c>
      <c r="E957" s="1">
        <f>INDEX(FCF[From],MATCH(FCFdata[[#This Row],[FCFindex]],FCF[FCFindex]))</f>
        <v>2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2D</v>
      </c>
      <c r="H957" s="1" t="str">
        <f>INDEX(FCF[MarkTo],MATCH(FCFdata[[#This Row],[FCFindex]],FCF[FCFindex]))</f>
        <v>2c</v>
      </c>
      <c r="I957" s="118">
        <f>FCFdata[[#This Row],[SampleLabel]]+3</f>
        <v>160010003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160010005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160</v>
      </c>
      <c r="B958" s="1">
        <f t="shared" si="57"/>
        <v>1</v>
      </c>
      <c r="C958" s="1">
        <f t="shared" si="58"/>
        <v>2</v>
      </c>
      <c r="D958" s="134">
        <f t="shared" si="56"/>
        <v>160010000</v>
      </c>
      <c r="E958" s="1">
        <f>INDEX(FCF[From],MATCH(FCFdata[[#This Row],[FCFindex]],FCF[FCFindex]))</f>
        <v>3</v>
      </c>
      <c r="F958" s="1">
        <f>INDEX(FCF[To],MATCH(FCFdata[[#This Row],[FCFindex]],FCF[FCFindex]))</f>
        <v>4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3P</v>
      </c>
      <c r="I958" s="118">
        <f>FCFdata[[#This Row],[SampleLabel]]+3</f>
        <v>160010003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160010005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160</v>
      </c>
      <c r="B959" s="1">
        <f t="shared" si="57"/>
        <v>1</v>
      </c>
      <c r="C959" s="1">
        <f t="shared" si="58"/>
        <v>3</v>
      </c>
      <c r="D959" s="134">
        <f t="shared" si="56"/>
        <v>160010000</v>
      </c>
      <c r="E959" s="1">
        <f>INDEX(FCF[From],MATCH(FCFdata[[#This Row],[FCFindex]],FCF[FCFindex]))</f>
        <v>4</v>
      </c>
      <c r="F959" s="1">
        <f>INDEX(FCF[To],MATCH(FCFdata[[#This Row],[FCFindex]],FCF[FCFindex]))</f>
        <v>5</v>
      </c>
      <c r="G959" s="1" t="str">
        <f>INDEX(FCF[MarkFrom],MATCH(FCFdata[[#This Row],[FCFindex]],FCF[FCFindex]))</f>
        <v>3P</v>
      </c>
      <c r="H959" s="1" t="str">
        <f>INDEX(FCF[MarkTo],MATCH(FCFdata[[#This Row],[FCFindex]],FCF[FCFindex]))</f>
        <v>4S</v>
      </c>
      <c r="I959" s="118">
        <f>FCFdata[[#This Row],[SampleLabel]]+3</f>
        <v>160010003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160010005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160</v>
      </c>
      <c r="B960" s="1">
        <f t="shared" si="57"/>
        <v>1</v>
      </c>
      <c r="C960" s="1">
        <f t="shared" si="58"/>
        <v>4</v>
      </c>
      <c r="D960" s="134">
        <f t="shared" si="56"/>
        <v>160010000</v>
      </c>
      <c r="E960" s="1">
        <f>INDEX(FCF[From],MATCH(FCFdata[[#This Row],[FCFindex]],FCF[FCFindex]))</f>
        <v>5</v>
      </c>
      <c r="F960" s="1">
        <f>INDEX(FCF[To],MATCH(FCFdata[[#This Row],[FCFindex]],FCF[FCFindex]))</f>
        <v>6</v>
      </c>
      <c r="G960" s="1" t="str">
        <f>INDEX(FCF[MarkFrom],MATCH(FCFdata[[#This Row],[FCFindex]],FCF[FCFindex]))</f>
        <v>4S</v>
      </c>
      <c r="H960" s="1" t="str">
        <f>INDEX(FCF[MarkTo],MATCH(FCFdata[[#This Row],[FCFindex]],FCF[FCFindex]))</f>
        <v>5U</v>
      </c>
      <c r="I960" s="118">
        <f>FCFdata[[#This Row],[SampleLabel]]+3</f>
        <v>160010003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160010005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160</v>
      </c>
      <c r="B961" s="1">
        <f t="shared" si="57"/>
        <v>1</v>
      </c>
      <c r="C961" s="1">
        <f t="shared" si="58"/>
        <v>5</v>
      </c>
      <c r="D961" s="134">
        <f t="shared" si="56"/>
        <v>160010000</v>
      </c>
      <c r="E961" s="1">
        <f>INDEX(FCF[From],MATCH(FCFdata[[#This Row],[FCFindex]],FCF[FCFindex]))</f>
        <v>6</v>
      </c>
      <c r="F961" s="1">
        <f>INDEX(FCF[To],MATCH(FCFdata[[#This Row],[FCFindex]],FCF[FCFindex]))</f>
        <v>7</v>
      </c>
      <c r="G961" s="1" t="str">
        <f>INDEX(FCF[MarkFrom],MATCH(FCFdata[[#This Row],[FCFindex]],FCF[FCFindex]))</f>
        <v>5U</v>
      </c>
      <c r="H961" s="1" t="str">
        <f>INDEX(FCF[MarkTo],MATCH(FCFdata[[#This Row],[FCFindex]],FCF[FCFindex]))</f>
        <v>6Rot</v>
      </c>
      <c r="I961" s="118">
        <f>FCFdata[[#This Row],[SampleLabel]]+3</f>
        <v>160010003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160010005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161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161010000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1OctM</v>
      </c>
      <c r="H962" s="1" t="str">
        <f>INDEX(FCF[MarkTo],MATCH(FCFdata[[#This Row],[FCFindex]],FCF[FCFindex]))</f>
        <v>2D</v>
      </c>
      <c r="I962" s="118">
        <f>FCFdata[[#This Row],[SampleLabel]]+3</f>
        <v>161010003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161010005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161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161010000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161010003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161010005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161</v>
      </c>
      <c r="B964" s="1">
        <f t="shared" si="61"/>
        <v>1</v>
      </c>
      <c r="C964" s="1">
        <f t="shared" si="62"/>
        <v>2</v>
      </c>
      <c r="D964" s="134">
        <f t="shared" si="60"/>
        <v>161010000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3P</v>
      </c>
      <c r="I964" s="118">
        <f>FCFdata[[#This Row],[SampleLabel]]+3</f>
        <v>161010003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161010005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161</v>
      </c>
      <c r="B965" s="1">
        <f t="shared" si="61"/>
        <v>1</v>
      </c>
      <c r="C965" s="1">
        <f t="shared" si="62"/>
        <v>3</v>
      </c>
      <c r="D965" s="134">
        <f t="shared" si="60"/>
        <v>161010000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3P</v>
      </c>
      <c r="H965" s="1" t="str">
        <f>INDEX(FCF[MarkTo],MATCH(FCFdata[[#This Row],[FCFindex]],FCF[FCFindex]))</f>
        <v>4S</v>
      </c>
      <c r="I965" s="118">
        <f>FCFdata[[#This Row],[SampleLabel]]+3</f>
        <v>161010003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161010005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161</v>
      </c>
      <c r="B966" s="1">
        <f t="shared" si="61"/>
        <v>1</v>
      </c>
      <c r="C966" s="1">
        <f t="shared" si="62"/>
        <v>4</v>
      </c>
      <c r="D966" s="134">
        <f t="shared" si="60"/>
        <v>161010000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4S</v>
      </c>
      <c r="H966" s="1" t="str">
        <f>INDEX(FCF[MarkTo],MATCH(FCFdata[[#This Row],[FCFindex]],FCF[FCFindex]))</f>
        <v>5U</v>
      </c>
      <c r="I966" s="118">
        <f>FCFdata[[#This Row],[SampleLabel]]+3</f>
        <v>161010003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161010005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161</v>
      </c>
      <c r="B967" s="1">
        <f t="shared" si="61"/>
        <v>1</v>
      </c>
      <c r="C967" s="1">
        <f t="shared" si="62"/>
        <v>5</v>
      </c>
      <c r="D967" s="134">
        <f t="shared" si="60"/>
        <v>161010000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5U</v>
      </c>
      <c r="H967" s="1" t="str">
        <f>INDEX(FCF[MarkTo],MATCH(FCFdata[[#This Row],[FCFindex]],FCF[FCFindex]))</f>
        <v>6Rot</v>
      </c>
      <c r="I967" s="118">
        <f>FCFdata[[#This Row],[SampleLabel]]+3</f>
        <v>161010003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161010005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162</v>
      </c>
      <c r="B968" s="1">
        <f t="shared" si="61"/>
        <v>1</v>
      </c>
      <c r="C968" s="1">
        <f t="shared" si="62"/>
        <v>0</v>
      </c>
      <c r="D968" s="134">
        <f t="shared" si="60"/>
        <v>162010000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1OctM</v>
      </c>
      <c r="H968" s="1" t="str">
        <f>INDEX(FCF[MarkTo],MATCH(FCFdata[[#This Row],[FCFindex]],FCF[FCFindex]))</f>
        <v>2D</v>
      </c>
      <c r="I968" s="118">
        <f>FCFdata[[#This Row],[SampleLabel]]+3</f>
        <v>162010003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162010005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162</v>
      </c>
      <c r="B969" s="1">
        <f t="shared" si="61"/>
        <v>1</v>
      </c>
      <c r="C969" s="1">
        <f t="shared" si="62"/>
        <v>1</v>
      </c>
      <c r="D969" s="134">
        <f t="shared" si="60"/>
        <v>162010000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2D</v>
      </c>
      <c r="H969" s="1" t="str">
        <f>INDEX(FCF[MarkTo],MATCH(FCFdata[[#This Row],[FCFindex]],FCF[FCFindex]))</f>
        <v>2c</v>
      </c>
      <c r="I969" s="118">
        <f>FCFdata[[#This Row],[SampleLabel]]+3</f>
        <v>162010003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162010005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162</v>
      </c>
      <c r="B970" s="1">
        <f t="shared" si="61"/>
        <v>1</v>
      </c>
      <c r="C970" s="1">
        <f t="shared" si="62"/>
        <v>2</v>
      </c>
      <c r="D970" s="134">
        <f t="shared" si="60"/>
        <v>162010000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2c</v>
      </c>
      <c r="H970" s="1" t="str">
        <f>INDEX(FCF[MarkTo],MATCH(FCFdata[[#This Row],[FCFindex]],FCF[FCFindex]))</f>
        <v>3P</v>
      </c>
      <c r="I970" s="118">
        <f>FCFdata[[#This Row],[SampleLabel]]+3</f>
        <v>162010003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162010005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162</v>
      </c>
      <c r="B971" s="1">
        <f t="shared" si="61"/>
        <v>1</v>
      </c>
      <c r="C971" s="1">
        <f t="shared" si="62"/>
        <v>3</v>
      </c>
      <c r="D971" s="134">
        <f t="shared" si="60"/>
        <v>162010000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3P</v>
      </c>
      <c r="H971" s="1" t="str">
        <f>INDEX(FCF[MarkTo],MATCH(FCFdata[[#This Row],[FCFindex]],FCF[FCFindex]))</f>
        <v>4S</v>
      </c>
      <c r="I971" s="118">
        <f>FCFdata[[#This Row],[SampleLabel]]+3</f>
        <v>162010003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162010005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162</v>
      </c>
      <c r="B972" s="1">
        <f t="shared" si="61"/>
        <v>1</v>
      </c>
      <c r="C972" s="1">
        <f t="shared" si="62"/>
        <v>4</v>
      </c>
      <c r="D972" s="134">
        <f t="shared" si="60"/>
        <v>162010000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4S</v>
      </c>
      <c r="H972" s="1" t="str">
        <f>INDEX(FCF[MarkTo],MATCH(FCFdata[[#This Row],[FCFindex]],FCF[FCFindex]))</f>
        <v>5U</v>
      </c>
      <c r="I972" s="118">
        <f>FCFdata[[#This Row],[SampleLabel]]+3</f>
        <v>162010003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162010005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162</v>
      </c>
      <c r="B973" s="1">
        <f t="shared" si="61"/>
        <v>1</v>
      </c>
      <c r="C973" s="1">
        <f t="shared" si="62"/>
        <v>5</v>
      </c>
      <c r="D973" s="134">
        <f t="shared" si="60"/>
        <v>162010000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5U</v>
      </c>
      <c r="H973" s="1" t="str">
        <f>INDEX(FCF[MarkTo],MATCH(FCFdata[[#This Row],[FCFindex]],FCF[FCFindex]))</f>
        <v>6Rot</v>
      </c>
      <c r="I973" s="118">
        <f>FCFdata[[#This Row],[SampleLabel]]+3</f>
        <v>162010003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162010005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163</v>
      </c>
      <c r="B974" s="1">
        <f t="shared" si="61"/>
        <v>1</v>
      </c>
      <c r="C974" s="1">
        <f t="shared" si="62"/>
        <v>0</v>
      </c>
      <c r="D974" s="134">
        <f t="shared" si="60"/>
        <v>163010000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1OctM</v>
      </c>
      <c r="H974" s="1" t="str">
        <f>INDEX(FCF[MarkTo],MATCH(FCFdata[[#This Row],[FCFindex]],FCF[FCFindex]))</f>
        <v>2D</v>
      </c>
      <c r="I974" s="118">
        <f>FCFdata[[#This Row],[SampleLabel]]+3</f>
        <v>163010003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163010005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163</v>
      </c>
      <c r="B975" s="1">
        <f t="shared" si="61"/>
        <v>1</v>
      </c>
      <c r="C975" s="1">
        <f t="shared" si="62"/>
        <v>1</v>
      </c>
      <c r="D975" s="134">
        <f t="shared" si="60"/>
        <v>163010000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2D</v>
      </c>
      <c r="H975" s="1" t="str">
        <f>INDEX(FCF[MarkTo],MATCH(FCFdata[[#This Row],[FCFindex]],FCF[FCFindex]))</f>
        <v>2c</v>
      </c>
      <c r="I975" s="118">
        <f>FCFdata[[#This Row],[SampleLabel]]+3</f>
        <v>163010003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163010005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163</v>
      </c>
      <c r="B976" s="1">
        <f t="shared" si="61"/>
        <v>1</v>
      </c>
      <c r="C976" s="1">
        <f t="shared" si="62"/>
        <v>2</v>
      </c>
      <c r="D976" s="134">
        <f t="shared" si="60"/>
        <v>163010000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2c</v>
      </c>
      <c r="H976" s="1" t="str">
        <f>INDEX(FCF[MarkTo],MATCH(FCFdata[[#This Row],[FCFindex]],FCF[FCFindex]))</f>
        <v>3P</v>
      </c>
      <c r="I976" s="118">
        <f>FCFdata[[#This Row],[SampleLabel]]+3</f>
        <v>163010003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163010005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163</v>
      </c>
      <c r="B977" s="1">
        <f t="shared" si="61"/>
        <v>1</v>
      </c>
      <c r="C977" s="1">
        <f t="shared" si="62"/>
        <v>3</v>
      </c>
      <c r="D977" s="134">
        <f t="shared" si="60"/>
        <v>163010000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3P</v>
      </c>
      <c r="H977" s="1" t="str">
        <f>INDEX(FCF[MarkTo],MATCH(FCFdata[[#This Row],[FCFindex]],FCF[FCFindex]))</f>
        <v>4S</v>
      </c>
      <c r="I977" s="118">
        <f>FCFdata[[#This Row],[SampleLabel]]+3</f>
        <v>163010003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163010005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163</v>
      </c>
      <c r="B978" s="1">
        <f t="shared" si="61"/>
        <v>1</v>
      </c>
      <c r="C978" s="1">
        <f t="shared" si="62"/>
        <v>4</v>
      </c>
      <c r="D978" s="134">
        <f t="shared" si="60"/>
        <v>163010000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4S</v>
      </c>
      <c r="H978" s="1" t="str">
        <f>INDEX(FCF[MarkTo],MATCH(FCFdata[[#This Row],[FCFindex]],FCF[FCFindex]))</f>
        <v>5U</v>
      </c>
      <c r="I978" s="118">
        <f>FCFdata[[#This Row],[SampleLabel]]+3</f>
        <v>163010003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163010005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163</v>
      </c>
      <c r="B979" s="1">
        <f t="shared" si="61"/>
        <v>1</v>
      </c>
      <c r="C979" s="1">
        <f t="shared" si="62"/>
        <v>5</v>
      </c>
      <c r="D979" s="134">
        <f t="shared" si="60"/>
        <v>163010000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5U</v>
      </c>
      <c r="H979" s="1" t="str">
        <f>INDEX(FCF[MarkTo],MATCH(FCFdata[[#This Row],[FCFindex]],FCF[FCFindex]))</f>
        <v>6Rot</v>
      </c>
      <c r="I979" s="118">
        <f>FCFdata[[#This Row],[SampleLabel]]+3</f>
        <v>163010003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163010005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164</v>
      </c>
      <c r="B980" s="1">
        <f t="shared" si="61"/>
        <v>1</v>
      </c>
      <c r="C980" s="1">
        <f t="shared" si="62"/>
        <v>0</v>
      </c>
      <c r="D980" s="134">
        <f t="shared" si="60"/>
        <v>164010000</v>
      </c>
      <c r="E980" s="1">
        <f>INDEX(FCF[From],MATCH(FCFdata[[#This Row],[FCFindex]],FCF[FCFindex]))</f>
        <v>1</v>
      </c>
      <c r="F980" s="1">
        <f>INDEX(FCF[To],MATCH(FCFdata[[#This Row],[FCFindex]],FCF[FCFindex]))</f>
        <v>2</v>
      </c>
      <c r="G980" s="1" t="str">
        <f>INDEX(FCF[MarkFrom],MATCH(FCFdata[[#This Row],[FCFindex]],FCF[FCFindex]))</f>
        <v>1OctM</v>
      </c>
      <c r="H980" s="1" t="str">
        <f>INDEX(FCF[MarkTo],MATCH(FCFdata[[#This Row],[FCFindex]],FCF[FCFindex]))</f>
        <v>2D</v>
      </c>
      <c r="I980" s="118">
        <f>FCFdata[[#This Row],[SampleLabel]]+3</f>
        <v>164010003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164010005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164</v>
      </c>
      <c r="B981" s="1">
        <f t="shared" si="61"/>
        <v>1</v>
      </c>
      <c r="C981" s="1">
        <f t="shared" si="62"/>
        <v>1</v>
      </c>
      <c r="D981" s="134">
        <f t="shared" si="60"/>
        <v>164010000</v>
      </c>
      <c r="E981" s="1">
        <f>INDEX(FCF[From],MATCH(FCFdata[[#This Row],[FCFindex]],FCF[FCFindex]))</f>
        <v>2</v>
      </c>
      <c r="F981" s="1">
        <f>INDEX(FCF[To],MATCH(FCFdata[[#This Row],[FCFindex]],FCF[FCFindex]))</f>
        <v>3</v>
      </c>
      <c r="G981" s="1" t="str">
        <f>INDEX(FCF[MarkFrom],MATCH(FCFdata[[#This Row],[FCFindex]],FCF[FCFindex]))</f>
        <v>2D</v>
      </c>
      <c r="H981" s="1" t="str">
        <f>INDEX(FCF[MarkTo],MATCH(FCFdata[[#This Row],[FCFindex]],FCF[FCFindex]))</f>
        <v>2c</v>
      </c>
      <c r="I981" s="118">
        <f>FCFdata[[#This Row],[SampleLabel]]+3</f>
        <v>164010003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164010005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164</v>
      </c>
      <c r="B982" s="1">
        <f t="shared" si="61"/>
        <v>1</v>
      </c>
      <c r="C982" s="1">
        <f t="shared" si="62"/>
        <v>2</v>
      </c>
      <c r="D982" s="134">
        <f t="shared" si="60"/>
        <v>164010000</v>
      </c>
      <c r="E982" s="1">
        <f>INDEX(FCF[From],MATCH(FCFdata[[#This Row],[FCFindex]],FCF[FCFindex]))</f>
        <v>3</v>
      </c>
      <c r="F982" s="1">
        <f>INDEX(FCF[To],MATCH(FCFdata[[#This Row],[FCFindex]],FCF[FCFindex]))</f>
        <v>4</v>
      </c>
      <c r="G982" s="1" t="str">
        <f>INDEX(FCF[MarkFrom],MATCH(FCFdata[[#This Row],[FCFindex]],FCF[FCFindex]))</f>
        <v>2c</v>
      </c>
      <c r="H982" s="1" t="str">
        <f>INDEX(FCF[MarkTo],MATCH(FCFdata[[#This Row],[FCFindex]],FCF[FCFindex]))</f>
        <v>3P</v>
      </c>
      <c r="I982" s="118">
        <f>FCFdata[[#This Row],[SampleLabel]]+3</f>
        <v>164010003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164010005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164</v>
      </c>
      <c r="B983" s="1">
        <f t="shared" si="61"/>
        <v>1</v>
      </c>
      <c r="C983" s="1">
        <f t="shared" si="62"/>
        <v>3</v>
      </c>
      <c r="D983" s="134">
        <f t="shared" si="60"/>
        <v>164010000</v>
      </c>
      <c r="E983" s="1">
        <f>INDEX(FCF[From],MATCH(FCFdata[[#This Row],[FCFindex]],FCF[FCFindex]))</f>
        <v>4</v>
      </c>
      <c r="F983" s="1">
        <f>INDEX(FCF[To],MATCH(FCFdata[[#This Row],[FCFindex]],FCF[FCFindex]))</f>
        <v>5</v>
      </c>
      <c r="G983" s="1" t="str">
        <f>INDEX(FCF[MarkFrom],MATCH(FCFdata[[#This Row],[FCFindex]],FCF[FCFindex]))</f>
        <v>3P</v>
      </c>
      <c r="H983" s="1" t="str">
        <f>INDEX(FCF[MarkTo],MATCH(FCFdata[[#This Row],[FCFindex]],FCF[FCFindex]))</f>
        <v>4S</v>
      </c>
      <c r="I983" s="118">
        <f>FCFdata[[#This Row],[SampleLabel]]+3</f>
        <v>164010003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164010005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164</v>
      </c>
      <c r="B984" s="1">
        <f t="shared" si="61"/>
        <v>1</v>
      </c>
      <c r="C984" s="1">
        <f t="shared" si="62"/>
        <v>4</v>
      </c>
      <c r="D984" s="134">
        <f t="shared" si="60"/>
        <v>164010000</v>
      </c>
      <c r="E984" s="1">
        <f>INDEX(FCF[From],MATCH(FCFdata[[#This Row],[FCFindex]],FCF[FCFindex]))</f>
        <v>5</v>
      </c>
      <c r="F984" s="1">
        <f>INDEX(FCF[To],MATCH(FCFdata[[#This Row],[FCFindex]],FCF[FCFindex]))</f>
        <v>6</v>
      </c>
      <c r="G984" s="1" t="str">
        <f>INDEX(FCF[MarkFrom],MATCH(FCFdata[[#This Row],[FCFindex]],FCF[FCFindex]))</f>
        <v>4S</v>
      </c>
      <c r="H984" s="1" t="str">
        <f>INDEX(FCF[MarkTo],MATCH(FCFdata[[#This Row],[FCFindex]],FCF[FCFindex]))</f>
        <v>5U</v>
      </c>
      <c r="I984" s="118">
        <f>FCFdata[[#This Row],[SampleLabel]]+3</f>
        <v>164010003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164010005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164</v>
      </c>
      <c r="B985" s="1">
        <f t="shared" si="61"/>
        <v>1</v>
      </c>
      <c r="C985" s="1">
        <f t="shared" si="62"/>
        <v>5</v>
      </c>
      <c r="D985" s="134">
        <f t="shared" si="60"/>
        <v>164010000</v>
      </c>
      <c r="E985" s="1">
        <f>INDEX(FCF[From],MATCH(FCFdata[[#This Row],[FCFindex]],FCF[FCFindex]))</f>
        <v>6</v>
      </c>
      <c r="F985" s="1">
        <f>INDEX(FCF[To],MATCH(FCFdata[[#This Row],[FCFindex]],FCF[FCFindex]))</f>
        <v>7</v>
      </c>
      <c r="G985" s="1" t="str">
        <f>INDEX(FCF[MarkFrom],MATCH(FCFdata[[#This Row],[FCFindex]],FCF[FCFindex]))</f>
        <v>5U</v>
      </c>
      <c r="H985" s="1" t="str">
        <f>INDEX(FCF[MarkTo],MATCH(FCFdata[[#This Row],[FCFindex]],FCF[FCFindex]))</f>
        <v>6Rot</v>
      </c>
      <c r="I985" s="118">
        <f>FCFdata[[#This Row],[SampleLabel]]+3</f>
        <v>164010003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164010005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165</v>
      </c>
      <c r="B986" s="1">
        <f t="shared" si="61"/>
        <v>1</v>
      </c>
      <c r="C986" s="1">
        <f t="shared" si="62"/>
        <v>0</v>
      </c>
      <c r="D986" s="134">
        <f t="shared" si="60"/>
        <v>165010000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1OctM</v>
      </c>
      <c r="H986" s="1" t="str">
        <f>INDEX(FCF[MarkTo],MATCH(FCFdata[[#This Row],[FCFindex]],FCF[FCFindex]))</f>
        <v>2D</v>
      </c>
      <c r="I986" s="118">
        <f>FCFdata[[#This Row],[SampleLabel]]+3</f>
        <v>165010003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165010005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165</v>
      </c>
      <c r="B987" s="1">
        <f t="shared" si="61"/>
        <v>1</v>
      </c>
      <c r="C987" s="1">
        <f t="shared" si="62"/>
        <v>1</v>
      </c>
      <c r="D987" s="134">
        <f t="shared" si="60"/>
        <v>165010000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2D</v>
      </c>
      <c r="H987" s="1" t="str">
        <f>INDEX(FCF[MarkTo],MATCH(FCFdata[[#This Row],[FCFindex]],FCF[FCFindex]))</f>
        <v>2c</v>
      </c>
      <c r="I987" s="118">
        <f>FCFdata[[#This Row],[SampleLabel]]+3</f>
        <v>165010003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165010005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165</v>
      </c>
      <c r="B988" s="1">
        <f t="shared" si="61"/>
        <v>1</v>
      </c>
      <c r="C988" s="1">
        <f t="shared" si="62"/>
        <v>2</v>
      </c>
      <c r="D988" s="134">
        <f t="shared" si="60"/>
        <v>165010000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2c</v>
      </c>
      <c r="H988" s="1" t="str">
        <f>INDEX(FCF[MarkTo],MATCH(FCFdata[[#This Row],[FCFindex]],FCF[FCFindex]))</f>
        <v>3P</v>
      </c>
      <c r="I988" s="118">
        <f>FCFdata[[#This Row],[SampleLabel]]+3</f>
        <v>165010003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165010005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165</v>
      </c>
      <c r="B989" s="1">
        <f t="shared" si="61"/>
        <v>1</v>
      </c>
      <c r="C989" s="1">
        <f t="shared" si="62"/>
        <v>3</v>
      </c>
      <c r="D989" s="134">
        <f t="shared" si="60"/>
        <v>165010000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3P</v>
      </c>
      <c r="H989" s="1" t="str">
        <f>INDEX(FCF[MarkTo],MATCH(FCFdata[[#This Row],[FCFindex]],FCF[FCFindex]))</f>
        <v>4S</v>
      </c>
      <c r="I989" s="118">
        <f>FCFdata[[#This Row],[SampleLabel]]+3</f>
        <v>165010003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165010005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165</v>
      </c>
      <c r="B990" s="1">
        <f t="shared" si="61"/>
        <v>1</v>
      </c>
      <c r="C990" s="1">
        <f t="shared" si="62"/>
        <v>4</v>
      </c>
      <c r="D990" s="134">
        <f t="shared" si="60"/>
        <v>165010000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4S</v>
      </c>
      <c r="H990" s="1" t="str">
        <f>INDEX(FCF[MarkTo],MATCH(FCFdata[[#This Row],[FCFindex]],FCF[FCFindex]))</f>
        <v>5U</v>
      </c>
      <c r="I990" s="118">
        <f>FCFdata[[#This Row],[SampleLabel]]+3</f>
        <v>165010003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165010005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165</v>
      </c>
      <c r="B991" s="1">
        <f t="shared" si="61"/>
        <v>1</v>
      </c>
      <c r="C991" s="1">
        <f t="shared" si="62"/>
        <v>5</v>
      </c>
      <c r="D991" s="134">
        <f t="shared" si="60"/>
        <v>165010000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5U</v>
      </c>
      <c r="H991" s="1" t="str">
        <f>INDEX(FCF[MarkTo],MATCH(FCFdata[[#This Row],[FCFindex]],FCF[FCFindex]))</f>
        <v>6Rot</v>
      </c>
      <c r="I991" s="118">
        <f>FCFdata[[#This Row],[SampleLabel]]+3</f>
        <v>165010003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165010005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166</v>
      </c>
      <c r="B992" s="1">
        <f t="shared" si="61"/>
        <v>1</v>
      </c>
      <c r="C992" s="1">
        <f t="shared" si="62"/>
        <v>0</v>
      </c>
      <c r="D992" s="134">
        <f t="shared" si="60"/>
        <v>166010000</v>
      </c>
      <c r="E992" s="1">
        <f>INDEX(FCF[From],MATCH(FCFdata[[#This Row],[FCFindex]],FCF[FCFindex]))</f>
        <v>1</v>
      </c>
      <c r="F992" s="1">
        <f>INDEX(FCF[To],MATCH(FCFdata[[#This Row],[FCFindex]],FCF[FCFindex]))</f>
        <v>2</v>
      </c>
      <c r="G992" s="1" t="str">
        <f>INDEX(FCF[MarkFrom],MATCH(FCFdata[[#This Row],[FCFindex]],FCF[FCFindex]))</f>
        <v>1OctM</v>
      </c>
      <c r="H992" s="1" t="str">
        <f>INDEX(FCF[MarkTo],MATCH(FCFdata[[#This Row],[FCFindex]],FCF[FCFindex]))</f>
        <v>2D</v>
      </c>
      <c r="I992" s="118">
        <f>FCFdata[[#This Row],[SampleLabel]]+3</f>
        <v>166010003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166010005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166</v>
      </c>
      <c r="B993" s="1">
        <f t="shared" si="61"/>
        <v>1</v>
      </c>
      <c r="C993" s="1">
        <f t="shared" si="62"/>
        <v>1</v>
      </c>
      <c r="D993" s="134">
        <f t="shared" si="60"/>
        <v>166010000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166010003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166010005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166</v>
      </c>
      <c r="B994" s="1">
        <f t="shared" si="61"/>
        <v>1</v>
      </c>
      <c r="C994" s="1">
        <f t="shared" si="62"/>
        <v>2</v>
      </c>
      <c r="D994" s="134">
        <f t="shared" si="60"/>
        <v>166010000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3P</v>
      </c>
      <c r="I994" s="118">
        <f>FCFdata[[#This Row],[SampleLabel]]+3</f>
        <v>166010003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166010005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166</v>
      </c>
      <c r="B995" s="1">
        <f t="shared" si="61"/>
        <v>1</v>
      </c>
      <c r="C995" s="1">
        <f t="shared" si="62"/>
        <v>3</v>
      </c>
      <c r="D995" s="134">
        <f t="shared" si="60"/>
        <v>166010000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4S</v>
      </c>
      <c r="I995" s="118">
        <f>FCFdata[[#This Row],[SampleLabel]]+3</f>
        <v>166010003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166010005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166</v>
      </c>
      <c r="B996" s="1">
        <f t="shared" si="61"/>
        <v>1</v>
      </c>
      <c r="C996" s="1">
        <f t="shared" si="62"/>
        <v>4</v>
      </c>
      <c r="D996" s="134">
        <f t="shared" si="60"/>
        <v>166010000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4S</v>
      </c>
      <c r="H996" s="1" t="str">
        <f>INDEX(FCF[MarkTo],MATCH(FCFdata[[#This Row],[FCFindex]],FCF[FCFindex]))</f>
        <v>5U</v>
      </c>
      <c r="I996" s="118">
        <f>FCFdata[[#This Row],[SampleLabel]]+3</f>
        <v>166010003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166010005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166</v>
      </c>
      <c r="B997" s="1">
        <f t="shared" si="61"/>
        <v>1</v>
      </c>
      <c r="C997" s="1">
        <f t="shared" si="62"/>
        <v>5</v>
      </c>
      <c r="D997" s="134">
        <f t="shared" si="60"/>
        <v>166010000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5U</v>
      </c>
      <c r="H997" s="1" t="str">
        <f>INDEX(FCF[MarkTo],MATCH(FCFdata[[#This Row],[FCFindex]],FCF[FCFindex]))</f>
        <v>6Rot</v>
      </c>
      <c r="I997" s="118">
        <f>FCFdata[[#This Row],[SampleLabel]]+3</f>
        <v>166010003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166010005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167</v>
      </c>
      <c r="B998" s="1">
        <f t="shared" si="61"/>
        <v>1</v>
      </c>
      <c r="C998" s="1">
        <f t="shared" si="62"/>
        <v>0</v>
      </c>
      <c r="D998" s="134">
        <f t="shared" si="60"/>
        <v>167010000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1OctM</v>
      </c>
      <c r="H998" s="1" t="str">
        <f>INDEX(FCF[MarkTo],MATCH(FCFdata[[#This Row],[FCFindex]],FCF[FCFindex]))</f>
        <v>2D</v>
      </c>
      <c r="I998" s="118">
        <f>FCFdata[[#This Row],[SampleLabel]]+3</f>
        <v>167010003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167010005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167</v>
      </c>
      <c r="B999" s="1">
        <f t="shared" si="61"/>
        <v>1</v>
      </c>
      <c r="C999" s="1">
        <f t="shared" si="62"/>
        <v>1</v>
      </c>
      <c r="D999" s="134">
        <f t="shared" si="60"/>
        <v>167010000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2D</v>
      </c>
      <c r="H999" s="1" t="str">
        <f>INDEX(FCF[MarkTo],MATCH(FCFdata[[#This Row],[FCFindex]],FCF[FCFindex]))</f>
        <v>2c</v>
      </c>
      <c r="I999" s="118">
        <f>FCFdata[[#This Row],[SampleLabel]]+3</f>
        <v>167010003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167010005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167</v>
      </c>
      <c r="B1000" s="1">
        <f t="shared" si="61"/>
        <v>1</v>
      </c>
      <c r="C1000" s="1">
        <f t="shared" si="62"/>
        <v>2</v>
      </c>
      <c r="D1000" s="134">
        <f t="shared" si="60"/>
        <v>167010000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3P</v>
      </c>
      <c r="I1000" s="118">
        <f>FCFdata[[#This Row],[SampleLabel]]+3</f>
        <v>167010003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167010005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F41" sqref="F41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hidden="1" customWidth="1"/>
    <col min="16" max="16" width="7" style="32" hidden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15</v>
      </c>
      <c r="C1" s="144" t="s">
        <v>112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1OctM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3P</v>
      </c>
      <c r="K2" s="144" t="str">
        <f>IF(K1="","",INDEX(Protocol[Mark],MATCH(K1,Protocol[Step],0)))</f>
        <v>4S</v>
      </c>
      <c r="L2" s="144" t="str">
        <f>IF(L1="","",INDEX(Protocol[Mark],MATCH(L1,Protocol[Step],0)))</f>
        <v>5U</v>
      </c>
      <c r="M2" s="144" t="str">
        <f>IF(M1="","",INDEX(Protocol[Mark],MATCH(M1,Protocol[Step],0)))</f>
        <v>6Rot</v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9</v>
      </c>
      <c r="E98" s="34" t="s">
        <v>23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e">
        <f t="shared" si="1"/>
        <v>#N/A</v>
      </c>
      <c r="M99" s="33" t="e">
        <f t="shared" si="1"/>
        <v>#N/A</v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9</v>
      </c>
      <c r="E102" s="34" t="s">
        <v>24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e">
        <f t="shared" si="3"/>
        <v>#N/A</v>
      </c>
      <c r="M103" s="33" t="e">
        <f t="shared" si="3"/>
        <v>#N/A</v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9</v>
      </c>
      <c r="E106" s="34" t="s">
        <v>25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e">
        <f t="shared" si="5"/>
        <v>#N/A</v>
      </c>
      <c r="M107" s="33" t="e">
        <f t="shared" si="5"/>
        <v>#N/A</v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9</v>
      </c>
      <c r="E110" s="34" t="s">
        <v>29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e">
        <f t="shared" si="7"/>
        <v>#N/A</v>
      </c>
      <c r="M111" s="33" t="e">
        <f t="shared" si="7"/>
        <v>#N/A</v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9</v>
      </c>
      <c r="E114" s="34" t="s">
        <v>30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e">
        <f>IF(L$3=$D115,#REF!,"")</f>
        <v>#REF!</v>
      </c>
      <c r="M115" s="33" t="e">
        <f>IF(M$3=$D115,#REF!,"")</f>
        <v>#REF!</v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9</v>
      </c>
      <c r="E118" s="34" t="s">
        <v>31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e">
        <f t="shared" si="9"/>
        <v>#N/A</v>
      </c>
      <c r="M119" s="33" t="e">
        <f t="shared" si="9"/>
        <v>#N/A</v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9</v>
      </c>
      <c r="E122" s="34" t="s">
        <v>32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e">
        <f t="shared" si="12"/>
        <v>#N/A</v>
      </c>
      <c r="M123" s="33" t="e">
        <f t="shared" si="12"/>
        <v>#N/A</v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9</v>
      </c>
      <c r="E126" s="34" t="s">
        <v>33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2017-11-27T14:44:27Z</dcterms:modified>
</cp:coreProperties>
</file>