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3C_O2k-Workshops and Events\2017-09-11 IOC123_Xian_CN\H2O2 Workshop\"/>
    </mc:Choice>
  </mc:AlternateContent>
  <bookViews>
    <workbookView xWindow="3420" yWindow="2625" windowWidth="15510" windowHeight="9810" tabRatio="707" xr2:uid="{00000000-000D-0000-FFFF-FFFF00000000}"/>
  </bookViews>
  <sheets>
    <sheet name="O2&amp;Amp#RP1" sheetId="83" r:id="rId1"/>
  </sheets>
  <definedNames>
    <definedName name="_xlnm._FilterDatabase" localSheetId="0" hidden="1">#REF!</definedName>
    <definedName name="_xlnm.Print_Area" localSheetId="0">'O2&amp;Amp#RP1'!$A$1:$K$74</definedName>
  </definedNames>
  <calcPr calcId="171027"/>
  <fileRecoveryPr autoRecover="0"/>
</workbook>
</file>

<file path=xl/calcChain.xml><?xml version="1.0" encoding="utf-8"?>
<calcChain xmlns="http://schemas.openxmlformats.org/spreadsheetml/2006/main">
  <c r="O37" i="83" l="1"/>
  <c r="P37" i="83"/>
  <c r="Q37" i="83"/>
  <c r="Q50" i="83" s="1"/>
  <c r="R37" i="83"/>
  <c r="S37" i="83"/>
  <c r="T37" i="83"/>
  <c r="O50" i="83"/>
  <c r="P50" i="83"/>
  <c r="R50" i="83"/>
  <c r="S50" i="83"/>
  <c r="T50" i="83"/>
  <c r="P51" i="83" l="1"/>
  <c r="P52" i="83"/>
  <c r="Q52" i="83" l="1"/>
  <c r="R52" i="83"/>
  <c r="S52" i="83"/>
  <c r="T52" i="83"/>
  <c r="O52" i="83"/>
  <c r="Q51" i="83"/>
  <c r="R51" i="83"/>
  <c r="S51" i="83"/>
  <c r="T51" i="83"/>
  <c r="V11" i="83" l="1"/>
  <c r="Q54" i="83" l="1"/>
  <c r="R54" i="83"/>
  <c r="S54" i="83"/>
  <c r="T54" i="83"/>
  <c r="P54" i="83"/>
  <c r="P49" i="83"/>
  <c r="Q49" i="83"/>
  <c r="R49" i="83"/>
  <c r="S49" i="83"/>
  <c r="T49" i="83"/>
  <c r="O49" i="83"/>
  <c r="Q26" i="83" l="1"/>
  <c r="R26" i="83"/>
  <c r="S26" i="83"/>
  <c r="T26" i="83"/>
  <c r="P19" i="83"/>
  <c r="P26" i="83"/>
  <c r="Q19" i="83"/>
  <c r="R19" i="83"/>
  <c r="S19" i="83"/>
  <c r="T19" i="83"/>
  <c r="P2" i="83" l="1"/>
  <c r="Q2" i="83" s="1"/>
  <c r="R2" i="83" s="1"/>
  <c r="S2" i="83" s="1"/>
  <c r="T2" i="83" s="1"/>
  <c r="E4" i="83" l="1"/>
  <c r="P24" i="83" l="1"/>
  <c r="T24" i="83"/>
  <c r="Q24" i="83"/>
  <c r="R24" i="83"/>
  <c r="S24" i="83"/>
  <c r="P17" i="83" l="1"/>
  <c r="S17" i="83"/>
  <c r="R17" i="83"/>
  <c r="Q17" i="83"/>
  <c r="T17" i="83"/>
  <c r="W20" i="83"/>
  <c r="R18" i="83" l="1"/>
  <c r="T18" i="83"/>
  <c r="S18" i="83"/>
  <c r="Q18" i="83"/>
  <c r="P18" i="83"/>
  <c r="O51" i="83" l="1"/>
  <c r="Q53" i="83" l="1"/>
  <c r="P53" i="83"/>
  <c r="P55" i="83" s="1"/>
  <c r="R53" i="83"/>
  <c r="T53" i="83"/>
  <c r="S53" i="83"/>
  <c r="S55" i="83" s="1"/>
  <c r="S28" i="83" s="1"/>
  <c r="S29" i="83" s="1"/>
  <c r="O53" i="83"/>
  <c r="S27" i="83" l="1"/>
  <c r="Q27" i="83"/>
  <c r="Q55" i="83"/>
  <c r="Q28" i="83" s="1"/>
  <c r="Q29" i="83" s="1"/>
  <c r="T27" i="83"/>
  <c r="T55" i="83"/>
  <c r="T28" i="83" s="1"/>
  <c r="T29" i="83" s="1"/>
  <c r="R27" i="83"/>
  <c r="R55" i="83"/>
  <c r="R28" i="83" s="1"/>
  <c r="R29" i="83" s="1"/>
  <c r="P27" i="83"/>
  <c r="P28" i="83"/>
  <c r="P29" i="8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Enter information about your experiment.</t>
        </r>
      </text>
    </comment>
    <comment ref="D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Enter the concentration into the O2k chamber (mg tissue per chamber).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Enter information about the experimental conditions of your sample.</t>
        </r>
      </text>
    </comment>
    <comment ref="G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Enter the medium used in your experiment.</t>
        </r>
      </text>
    </comment>
    <comment ref="N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For dilution corrections, please introduce the volume added (µl) in each step (including AmR, HRP, SOD and H2O2 titrations).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Add information about the polarization voltage used (Amp).</t>
        </r>
      </text>
    </comment>
    <comment ref="L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Paste only O2 values (Flux per V) from DatLab. Press [Ctrl+V] to paste" → press [Ctrl+V] to paste.</t>
        </r>
      </text>
    </comment>
    <comment ref="A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2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  <comment ref="L3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Paste Amp slope from the DatLab (calibration 1: before sample) → press [Ctrl+V] to paste.</t>
        </r>
      </text>
    </comment>
    <comment ref="M5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Baseline: fluorescence in the absence of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Baseline: fluorescence in the absence of sample.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<sst xmlns="http://schemas.openxmlformats.org/spreadsheetml/2006/main" count="140" uniqueCount="121">
  <si>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Electron transport system (ETS; uncoupled)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</si>
  <si>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</si>
  <si>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</si>
  <si>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</si>
  <si>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</si>
  <si>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</si>
  <si>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</si>
  <si>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</si>
  <si>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for reference values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</si>
  <si>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</si>
  <si>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</si>
  <si>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</si>
  <si>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no ROX-corr.</t>
  </si>
  <si>
    <t>Total volume added (µl)</t>
  </si>
  <si>
    <t xml:space="preserve">LEAK state </t>
  </si>
  <si>
    <t xml:space="preserve">O2k </t>
  </si>
  <si>
    <t xml:space="preserve">O2k Amp </t>
  </si>
  <si>
    <t>Chamber volume (ml)</t>
  </si>
  <si>
    <t>pmol/(s*ml)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</si>
  <si>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</si>
  <si>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t>Amplex UltraRed</t>
  </si>
  <si>
    <t>Amp summary</t>
  </si>
  <si>
    <t>Amp analysis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</si>
  <si>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production/</t>
    </r>
    <r>
      <rPr>
        <b/>
        <i/>
        <sz val="10"/>
        <rFont val="Arial"/>
        <family val="2"/>
      </rPr>
      <t>J</t>
    </r>
    <r>
      <rPr>
        <b/>
        <sz val="10"/>
        <rFont val="Arial"/>
        <family val="2"/>
      </rPr>
      <t>O2</t>
    </r>
  </si>
  <si>
    <t>Sample concentration</t>
  </si>
  <si>
    <t>O2 Flux analysis</t>
  </si>
  <si>
    <r>
      <t>H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>O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 xml:space="preserve"> production corrected for sensitivity decline</t>
    </r>
  </si>
  <si>
    <r>
      <t>Paste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in the yellow boxes  (O to R boxes) </t>
    </r>
  </si>
  <si>
    <t>Polarization V [mV]</t>
  </si>
  <si>
    <t>Edit the volume added in each step (µl) in the yellow boxes</t>
  </si>
  <si>
    <t>mg/ml</t>
  </si>
  <si>
    <t>S</t>
  </si>
  <si>
    <r>
      <t xml:space="preserve">OXPHOS, </t>
    </r>
    <r>
      <rPr>
        <i/>
        <sz val="11"/>
        <color rgb="FF00B050"/>
        <rFont val="Verdana"/>
        <family val="2"/>
      </rPr>
      <t>P</t>
    </r>
  </si>
  <si>
    <t>OXPHOS state</t>
  </si>
  <si>
    <t>O2 flux per mass</t>
  </si>
  <si>
    <t>pmol/(s*mg)</t>
  </si>
  <si>
    <t>P</t>
  </si>
  <si>
    <t>Amount per chamber (mg/chamber)</t>
  </si>
  <si>
    <t>Concentration/ml (mg/ml)</t>
  </si>
  <si>
    <t>2D</t>
  </si>
  <si>
    <t>0BG</t>
  </si>
  <si>
    <t>1ROX</t>
  </si>
  <si>
    <t>DatLab 7.1</t>
  </si>
  <si>
    <t>H2O2 production corrected for sensitivity decline and background (0BG)</t>
  </si>
  <si>
    <t>O2 flux per mass (mt)</t>
  </si>
  <si>
    <t>0 (before sample)</t>
  </si>
  <si>
    <t>1 (after sample)</t>
  </si>
  <si>
    <r>
      <rPr>
        <b/>
        <sz val="10"/>
        <rFont val="Arial"/>
        <family val="2"/>
      </rPr>
      <t>DatLab 7.1 Template</t>
    </r>
    <r>
      <rPr>
        <b/>
        <sz val="10"/>
        <color indexed="22"/>
        <rFont val="Arial"/>
        <family val="2"/>
      </rPr>
      <t xml:space="preserve"> - Instructions</t>
    </r>
  </si>
  <si>
    <t>Graphs:    - left panel (top)</t>
  </si>
  <si>
    <t xml:space="preserve">                  - left panel (below)</t>
  </si>
  <si>
    <t xml:space="preserve">                  - rigth panel (below)</t>
  </si>
  <si>
    <t>H2O2/JO2 (no ROX corrected).</t>
  </si>
  <si>
    <t>Notes:</t>
  </si>
  <si>
    <t>Fill the line 2  (yellow colored boxes) with the information about your experiment.</t>
  </si>
  <si>
    <t>Guidelines: Data analysis</t>
  </si>
  <si>
    <t>1. Perform the data analysis in this sheet.</t>
  </si>
  <si>
    <t>2. Paste clipboard from DatLab "Mark statistics":</t>
  </si>
  <si>
    <t>2A.</t>
  </si>
  <si>
    <t>In DatLab: Mark the standardized sequence of experimental sections on the oxygen flux (from one chamber).</t>
  </si>
  <si>
    <t>2B.</t>
  </si>
  <si>
    <t>In DatLab: Select "Marks\Statistics" [F2] → select the specific chamber → select plot for marks: "O2 slope neg."  →  In channel selection select "Oxygen, O2" → In Copy to clipboard options select "Flux/flow - DatLab6 compatible" and select "Protocol marks" (if you are using DL-Driver) → click on "Copy to Clipboard".</t>
  </si>
  <si>
    <t>2C.</t>
  </si>
  <si>
    <r>
      <t xml:space="preserve">In the Excel template O2&amp;Amp#RP1: Click on the upper yellow cell (L4): </t>
    </r>
    <r>
      <rPr>
        <b/>
        <sz val="10"/>
        <rFont val="Arial"/>
        <family val="2"/>
      </rPr>
      <t>"Paste only O2 values (Flux per V) from DatLab. Press [Ctrl+V] to paste"</t>
    </r>
    <r>
      <rPr>
        <sz val="10"/>
        <rFont val="Arial"/>
        <family val="2"/>
      </rPr>
      <t xml:space="preserve"> → press [Ctrl+V] to paste.</t>
    </r>
  </si>
  <si>
    <r>
      <rPr>
        <sz val="10"/>
        <rFont val="Arial"/>
        <family val="2"/>
      </rPr>
      <t>4. Edit the volume titrated (µl) in each step (in line 3, P to Y boxes).</t>
    </r>
    <r>
      <rPr>
        <b/>
        <sz val="10"/>
        <rFont val="Arial"/>
        <family val="2"/>
      </rPr>
      <t xml:space="preserve"> </t>
    </r>
  </si>
  <si>
    <t>5. Edit axis labels and scaling if it is necessary.</t>
  </si>
  <si>
    <t>6. Paste the DatLab graphs showing the traces for the chamber:</t>
  </si>
  <si>
    <t>6A.</t>
  </si>
  <si>
    <t>In DatLab: Select the graph (left mouse click into the graph) → select "Graph\Copy to Clipboard\WMF"</t>
  </si>
  <si>
    <t>6B.</t>
  </si>
  <si>
    <r>
      <t xml:space="preserve">In the Excel template: Click on the upper yellow cell (A6): </t>
    </r>
    <r>
      <rPr>
        <b/>
        <sz val="10"/>
        <rFont val="Arial"/>
        <family val="2"/>
      </rPr>
      <t xml:space="preserve">"Paste DatLab graph here, reduce to width 22 cm (8 inches)." </t>
    </r>
    <r>
      <rPr>
        <sz val="10"/>
        <rFont val="Arial"/>
        <family val="2"/>
      </rPr>
      <t>→ press [Ctrl+V] to paste.</t>
    </r>
  </si>
  <si>
    <t>6C.</t>
  </si>
  <si>
    <t>Select the graph (hold shift and sequentially left click onthe graph) → select "Format\Graph\Size" and set the width of the graphs to 22 cm (8 inches).</t>
  </si>
  <si>
    <t>Amp - H2O2 production analysis</t>
  </si>
  <si>
    <t>8. Paste clipboard from DatLab "Mark statistics":</t>
  </si>
  <si>
    <t>8A.</t>
  </si>
  <si>
    <r>
      <t xml:space="preserve">In DatLab: Mark the standardized sequence of experimental sections on the </t>
    </r>
    <r>
      <rPr>
        <b/>
        <sz val="10"/>
        <rFont val="Arial"/>
        <family val="2"/>
      </rPr>
      <t>Amp slope</t>
    </r>
    <r>
      <rPr>
        <sz val="10"/>
        <rFont val="Arial"/>
        <family val="2"/>
      </rPr>
      <t xml:space="preserve"> (from one chamber).</t>
    </r>
  </si>
  <si>
    <t>8B.</t>
  </si>
  <si>
    <t>In DatLab: Select "Marks\Statistics" [F2] → select the specific chamber → select plot for marks: "Amp slope"  →  In channel selection select "Amperometric, Amp" →  In Copy to clipboard options select "Flux/flow - DatLab6 compatible" and select "Protocol marks" (if you are using DL-Driver) → click on "Copy to Clipboard".</t>
  </si>
  <si>
    <t>8C.</t>
  </si>
  <si>
    <r>
      <t xml:space="preserve">In the Excel template: Click on the yellow cell (L37): </t>
    </r>
    <r>
      <rPr>
        <b/>
        <sz val="10"/>
        <rFont val="Arial"/>
        <family val="2"/>
      </rPr>
      <t>"Paste Amp slope from the DatLab (use the first calibration (0.0,0.1,0.2: before sample) → press [Ctrl+V] to paste."</t>
    </r>
    <r>
      <rPr>
        <sz val="10"/>
        <rFont val="Arial"/>
        <family val="2"/>
      </rPr>
      <t xml:space="preserve"> → press [Ctrl+V] to paste.</t>
    </r>
  </si>
  <si>
    <t>9. Copy the Amp graph and click on the yellow cell (A28): "Paste DatLab graph (Amp) here, reduce to width 22 cm (8 inches)" → press [Ctrl+V] to paste.</t>
  </si>
  <si>
    <t>10. Add the polarization voltage (Amp) used in your experiment (C4).</t>
  </si>
  <si>
    <t>11. Select lines 1-52 → cut [Ctrl+X] → paste [Ctrl+V] the figure with data lines into a separate table sheet where you collect all results.</t>
  </si>
  <si>
    <t>O2 flux per mg, no ROX corrected.</t>
  </si>
  <si>
    <t>H2O2 production normalized per mg.</t>
  </si>
  <si>
    <t>3. Check the values of the reference flux (ETS) in AA11 and the baseline flux (ROX) for baseline correction in AB11.</t>
  </si>
  <si>
    <r>
      <t xml:space="preserve">7. Copy the </t>
    </r>
    <r>
      <rPr>
        <b/>
        <sz val="10"/>
        <rFont val="Arial"/>
        <family val="2"/>
      </rPr>
      <t>sensitivity values (Amp calib.)</t>
    </r>
    <r>
      <rPr>
        <sz val="10"/>
        <rFont val="Arial"/>
        <family val="2"/>
      </rPr>
      <t xml:space="preserve"> from the DatLab (from each H2O2 calibration) and paste in the yellow boxes  (O34 to S34 boxes). </t>
    </r>
  </si>
  <si>
    <t>1S</t>
  </si>
  <si>
    <t>3P</t>
  </si>
  <si>
    <t>4Ama</t>
  </si>
  <si>
    <t>Plot equation for the calculation of the correction factors</t>
  </si>
  <si>
    <t>a°</t>
  </si>
  <si>
    <t>b°</t>
  </si>
  <si>
    <t>UR corr</t>
  </si>
  <si>
    <t>y = 0,3866x + 0,8628</t>
  </si>
  <si>
    <t>O2 corr</t>
  </si>
  <si>
    <t>y = 0,0019x + 0,6312</t>
  </si>
  <si>
    <t>UltroxRed correction factor</t>
  </si>
  <si>
    <t>O2 correction factor</t>
  </si>
  <si>
    <t>Enter the sensitivitiy into the yellow boxes</t>
  </si>
  <si>
    <t>IOC123</t>
  </si>
  <si>
    <t>Demo_H2O2</t>
  </si>
  <si>
    <t>Demo H2O2</t>
  </si>
  <si>
    <t xml:space="preserve"> Mark Reference:</t>
  </si>
  <si>
    <t>Marks from</t>
  </si>
  <si>
    <t>Median</t>
  </si>
  <si>
    <t>Unit</t>
  </si>
  <si>
    <t>BG</t>
  </si>
  <si>
    <t>D</t>
  </si>
  <si>
    <t>Ama</t>
  </si>
  <si>
    <t>X</t>
  </si>
  <si>
    <t>500</t>
  </si>
  <si>
    <t>Amp slope is multiplied with the sensitivity values.</t>
  </si>
  <si>
    <r>
      <t>H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>O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 xml:space="preserve"> flux corrected for sensitivity decline</t>
    </r>
  </si>
  <si>
    <t xml:space="preserve"> UltroxRed correction factor and O2 correction factor is multiplied with the BG of H2O2 flux values corrected for the sensitivity decline. This product is subtracted from each H2O2 flux value.</t>
  </si>
  <si>
    <r>
      <t>H</t>
    </r>
    <r>
      <rPr>
        <b/>
        <vertAlign val="sub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O</t>
    </r>
    <r>
      <rPr>
        <b/>
        <vertAlign val="sub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flux corrected for sensitivity decline and background (0BG)</t>
    </r>
  </si>
  <si>
    <t>This calculation is based on the UR corr equation and Amp (UltroxRed) concentration.</t>
  </si>
  <si>
    <t>This calculation is based on the O2 corr equation and O2 concentration.</t>
  </si>
  <si>
    <t>The calculation of the equation both for UR (UltroxRed) correction and O2 correction is  based on our previous experiments done in Mir05.</t>
  </si>
  <si>
    <t>Sensitivity [V/µM]</t>
  </si>
  <si>
    <t>Correction factor for  sensitivity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</si>
</sst>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"/>
    <numFmt numFmtId="167" formatCode="yyyy\-mm\-dd;@"/>
    <numFmt numFmtId="168" formatCode="yyyy\-mm\-dd"/>
    <numFmt numFmtId="169" formatCode="[$-F400]h:mm:ss\ AM/PM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sz val="9"/>
      <color indexed="55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11"/>
      <name val="Verdana"/>
      <family val="2"/>
    </font>
    <font>
      <sz val="11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CC330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0000FF"/>
      <name val="Verdana"/>
      <family val="2"/>
    </font>
    <font>
      <b/>
      <sz val="10"/>
      <color rgb="FFFFFFFF"/>
      <name val="Verdana"/>
      <family val="2"/>
    </font>
    <font>
      <sz val="10"/>
      <color theme="1"/>
      <name val="Arial"/>
      <family val="2"/>
    </font>
    <font>
      <b/>
      <sz val="10"/>
      <color rgb="FF003300"/>
      <name val="Arial"/>
      <family val="2"/>
    </font>
    <font>
      <b/>
      <vertAlign val="subscript"/>
      <sz val="10"/>
      <color rgb="FF003300"/>
      <name val="Arial"/>
      <family val="2"/>
    </font>
    <font>
      <sz val="9"/>
      <color rgb="FF0033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rgb="FF008000"/>
      <name val="Verdana"/>
      <family val="2"/>
    </font>
    <font>
      <b/>
      <sz val="10"/>
      <color theme="1"/>
      <name val="Arial"/>
      <family val="2"/>
    </font>
    <font>
      <b/>
      <sz val="10"/>
      <color indexed="22"/>
      <name val="Arial"/>
      <family val="2"/>
    </font>
    <font>
      <sz val="11"/>
      <color rgb="FF00B050"/>
      <name val="Verdana"/>
      <family val="2"/>
    </font>
    <font>
      <i/>
      <sz val="11"/>
      <color rgb="FF00B050"/>
      <name val="Verdana"/>
      <family val="2"/>
    </font>
    <font>
      <b/>
      <i/>
      <sz val="10"/>
      <color rgb="FFFF0000"/>
      <name val="Verdana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vertAlign val="subscript"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52" fillId="0" borderId="0" applyNumberFormat="0" applyFill="0" applyBorder="0" applyAlignment="0" applyProtection="0"/>
  </cellStyleXfs>
  <cellXfs count="271">
    <xf numFmtId="0" fontId="0" fillId="0" borderId="0" xfId="0"/>
    <xf numFmtId="0" fontId="0" fillId="2" borderId="0" xfId="0" applyFill="1"/>
    <xf numFmtId="2" fontId="0" fillId="0" borderId="0" xfId="0" applyNumberFormat="1"/>
    <xf numFmtId="0" fontId="0" fillId="0" borderId="1" xfId="0" applyFill="1" applyBorder="1"/>
    <xf numFmtId="0" fontId="3" fillId="0" borderId="0" xfId="0" applyFont="1" applyFill="1"/>
    <xf numFmtId="0" fontId="0" fillId="0" borderId="0" xfId="0" applyFill="1"/>
    <xf numFmtId="0" fontId="0" fillId="2" borderId="1" xfId="0" applyFill="1" applyBorder="1"/>
    <xf numFmtId="0" fontId="5" fillId="0" borderId="0" xfId="0" applyFont="1" applyFill="1"/>
    <xf numFmtId="0" fontId="3" fillId="2" borderId="0" xfId="0" applyFont="1" applyFill="1"/>
    <xf numFmtId="0" fontId="0" fillId="0" borderId="0" xfId="0" applyBorder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/>
    </xf>
    <xf numFmtId="2" fontId="10" fillId="0" borderId="0" xfId="0" applyNumberFormat="1" applyFont="1" applyFill="1" applyBorder="1" applyAlignment="1">
      <alignment vertical="top"/>
    </xf>
    <xf numFmtId="49" fontId="3" fillId="0" borderId="3" xfId="0" applyNumberFormat="1" applyFon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2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2" borderId="0" xfId="0" applyFill="1" applyAlignment="1">
      <alignment vertical="top"/>
    </xf>
    <xf numFmtId="21" fontId="0" fillId="2" borderId="0" xfId="0" applyNumberFormat="1" applyFill="1" applyAlignment="1">
      <alignment vertical="top"/>
    </xf>
    <xf numFmtId="21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1" fontId="6" fillId="0" borderId="4" xfId="0" applyNumberFormat="1" applyFont="1" applyFill="1" applyBorder="1" applyAlignment="1">
      <alignment horizontal="right" vertical="top"/>
    </xf>
    <xf numFmtId="0" fontId="6" fillId="0" borderId="5" xfId="0" applyNumberFormat="1" applyFont="1" applyFill="1" applyBorder="1" applyAlignment="1">
      <alignment horizontal="left" vertical="top"/>
    </xf>
    <xf numFmtId="0" fontId="0" fillId="0" borderId="5" xfId="0" applyBorder="1" applyAlignment="1">
      <alignment vertical="top"/>
    </xf>
    <xf numFmtId="165" fontId="5" fillId="0" borderId="4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vertical="top"/>
    </xf>
    <xf numFmtId="166" fontId="5" fillId="0" borderId="4" xfId="0" applyNumberFormat="1" applyFont="1" applyFill="1" applyBorder="1" applyAlignment="1">
      <alignment horizontal="center" vertical="top"/>
    </xf>
    <xf numFmtId="49" fontId="5" fillId="0" borderId="4" xfId="0" applyNumberFormat="1" applyFont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8" fillId="0" borderId="0" xfId="0" applyNumberFormat="1" applyFont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2" fontId="7" fillId="0" borderId="0" xfId="0" applyNumberFormat="1" applyFont="1" applyAlignment="1">
      <alignment vertical="top"/>
    </xf>
    <xf numFmtId="0" fontId="11" fillId="0" borderId="0" xfId="0" applyFont="1" applyFill="1" applyBorder="1" applyAlignment="1">
      <alignment vertical="top"/>
    </xf>
    <xf numFmtId="21" fontId="6" fillId="0" borderId="1" xfId="0" applyNumberFormat="1" applyFont="1" applyFill="1" applyBorder="1" applyAlignment="1">
      <alignment vertical="top"/>
    </xf>
    <xf numFmtId="21" fontId="6" fillId="0" borderId="2" xfId="0" applyNumberFormat="1" applyFont="1" applyBorder="1"/>
    <xf numFmtId="164" fontId="8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/>
    <xf numFmtId="0" fontId="17" fillId="0" borderId="0" xfId="0" applyFont="1" applyFill="1" applyBorder="1" applyAlignment="1">
      <alignment horizontal="right" vertical="top"/>
    </xf>
    <xf numFmtId="0" fontId="6" fillId="2" borderId="7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4" fontId="30" fillId="0" borderId="0" xfId="0" applyNumberFormat="1" applyFont="1" applyFill="1" applyBorder="1" applyAlignment="1">
      <alignment vertical="top"/>
    </xf>
    <xf numFmtId="0" fontId="0" fillId="0" borderId="5" xfId="0" applyBorder="1"/>
    <xf numFmtId="0" fontId="6" fillId="0" borderId="5" xfId="0" applyNumberFormat="1" applyFont="1" applyBorder="1"/>
    <xf numFmtId="2" fontId="6" fillId="0" borderId="5" xfId="0" applyNumberFormat="1" applyFont="1" applyBorder="1" applyAlignment="1">
      <alignment vertical="top"/>
    </xf>
    <xf numFmtId="0" fontId="18" fillId="0" borderId="0" xfId="0" applyFont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 vertical="top"/>
    </xf>
    <xf numFmtId="0" fontId="18" fillId="0" borderId="0" xfId="0" applyFont="1"/>
    <xf numFmtId="2" fontId="13" fillId="0" borderId="0" xfId="0" applyNumberFormat="1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Alignment="1">
      <alignment horizontal="left"/>
    </xf>
    <xf numFmtId="0" fontId="20" fillId="0" borderId="0" xfId="0" applyFont="1"/>
    <xf numFmtId="2" fontId="19" fillId="0" borderId="0" xfId="0" applyNumberFormat="1" applyFont="1" applyFill="1" applyBorder="1" applyAlignment="1">
      <alignment vertical="top"/>
    </xf>
    <xf numFmtId="0" fontId="22" fillId="0" borderId="0" xfId="0" applyFont="1" applyAlignment="1">
      <alignment horizontal="left"/>
    </xf>
    <xf numFmtId="0" fontId="22" fillId="0" borderId="0" xfId="0" applyFont="1"/>
    <xf numFmtId="2" fontId="19" fillId="0" borderId="0" xfId="0" applyNumberFormat="1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0" fillId="0" borderId="0" xfId="0" applyFont="1" applyAlignment="1">
      <alignment horizontal="left" vertical="top"/>
    </xf>
    <xf numFmtId="0" fontId="30" fillId="0" borderId="0" xfId="0" applyFont="1"/>
    <xf numFmtId="0" fontId="32" fillId="0" borderId="1" xfId="0" applyFont="1" applyFill="1" applyBorder="1"/>
    <xf numFmtId="0" fontId="6" fillId="0" borderId="5" xfId="0" applyFont="1" applyBorder="1" applyAlignment="1">
      <alignment horizontal="left" vertical="top"/>
    </xf>
    <xf numFmtId="1" fontId="6" fillId="0" borderId="5" xfId="0" applyNumberFormat="1" applyFont="1" applyFill="1" applyBorder="1" applyAlignment="1">
      <alignment horizontal="right" vertical="top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/>
    <xf numFmtId="21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168" fontId="9" fillId="0" borderId="0" xfId="0" applyNumberFormat="1" applyFont="1" applyFill="1" applyBorder="1" applyAlignment="1">
      <alignment horizontal="left" vertical="top"/>
    </xf>
    <xf numFmtId="16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2" fontId="16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21" fontId="32" fillId="0" borderId="0" xfId="0" applyNumberFormat="1" applyFont="1" applyFill="1" applyBorder="1"/>
    <xf numFmtId="21" fontId="3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33" fillId="0" borderId="0" xfId="0" applyFont="1"/>
    <xf numFmtId="0" fontId="34" fillId="0" borderId="0" xfId="0" applyFont="1"/>
    <xf numFmtId="0" fontId="35" fillId="0" borderId="0" xfId="0" applyFont="1"/>
    <xf numFmtId="49" fontId="0" fillId="0" borderId="0" xfId="0" applyNumberForma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vertical="top"/>
    </xf>
    <xf numFmtId="0" fontId="1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6" fillId="0" borderId="0" xfId="0" applyNumberFormat="1" applyFont="1" applyFill="1" applyBorder="1" applyAlignment="1">
      <alignment vertical="top"/>
    </xf>
    <xf numFmtId="2" fontId="36" fillId="3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9" fontId="27" fillId="0" borderId="3" xfId="0" applyNumberFormat="1" applyFont="1" applyBorder="1" applyAlignment="1">
      <alignment horizontal="center"/>
    </xf>
    <xf numFmtId="0" fontId="12" fillId="2" borderId="9" xfId="0" applyFont="1" applyFill="1" applyBorder="1" applyAlignment="1">
      <alignment vertical="top"/>
    </xf>
    <xf numFmtId="0" fontId="12" fillId="2" borderId="10" xfId="0" applyFont="1" applyFill="1" applyBorder="1" applyAlignment="1">
      <alignment vertical="top"/>
    </xf>
    <xf numFmtId="0" fontId="28" fillId="0" borderId="0" xfId="0" applyFont="1" applyAlignment="1">
      <alignment horizontal="left"/>
    </xf>
    <xf numFmtId="0" fontId="28" fillId="0" borderId="0" xfId="0" applyFont="1"/>
    <xf numFmtId="0" fontId="29" fillId="0" borderId="0" xfId="0" applyFont="1" applyBorder="1" applyAlignment="1">
      <alignment vertical="top"/>
    </xf>
    <xf numFmtId="0" fontId="38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2" xfId="0" applyFill="1" applyBorder="1"/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4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7" fillId="4" borderId="0" xfId="0" applyFont="1" applyFill="1" applyAlignment="1">
      <alignment horizontal="right" vertical="top"/>
    </xf>
    <xf numFmtId="49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165" fontId="5" fillId="0" borderId="5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right" vertical="center"/>
    </xf>
    <xf numFmtId="0" fontId="7" fillId="5" borderId="0" xfId="0" applyFont="1" applyFill="1" applyAlignment="1">
      <alignment horizontal="left" vertical="top"/>
    </xf>
    <xf numFmtId="0" fontId="3" fillId="5" borderId="1" xfId="0" applyFont="1" applyFill="1" applyBorder="1"/>
    <xf numFmtId="2" fontId="3" fillId="0" borderId="0" xfId="0" applyNumberFormat="1" applyFont="1" applyAlignment="1">
      <alignment horizontal="right" vertical="center"/>
    </xf>
    <xf numFmtId="0" fontId="4" fillId="0" borderId="0" xfId="0" applyFont="1"/>
    <xf numFmtId="166" fontId="5" fillId="0" borderId="5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top"/>
    </xf>
    <xf numFmtId="2" fontId="35" fillId="0" borderId="0" xfId="0" applyNumberFormat="1" applyFont="1" applyFill="1" applyAlignment="1">
      <alignment vertical="top"/>
    </xf>
    <xf numFmtId="0" fontId="35" fillId="0" borderId="0" xfId="0" applyFont="1" applyFill="1"/>
    <xf numFmtId="21" fontId="35" fillId="0" borderId="0" xfId="0" applyNumberFormat="1" applyFont="1" applyFill="1" applyAlignment="1">
      <alignment vertical="top"/>
    </xf>
    <xf numFmtId="2" fontId="3" fillId="0" borderId="2" xfId="0" applyNumberFormat="1" applyFont="1" applyFill="1" applyBorder="1" applyAlignment="1">
      <alignment vertical="top"/>
    </xf>
    <xf numFmtId="21" fontId="3" fillId="0" borderId="0" xfId="0" applyNumberFormat="1" applyFont="1" applyBorder="1"/>
    <xf numFmtId="0" fontId="3" fillId="0" borderId="8" xfId="0" applyNumberFormat="1" applyFont="1" applyBorder="1"/>
    <xf numFmtId="21" fontId="3" fillId="0" borderId="2" xfId="0" applyNumberFormat="1" applyFont="1" applyFill="1" applyBorder="1" applyAlignment="1">
      <alignment vertical="top"/>
    </xf>
    <xf numFmtId="0" fontId="41" fillId="0" borderId="5" xfId="0" applyNumberFormat="1" applyFont="1" applyBorder="1"/>
    <xf numFmtId="21" fontId="41" fillId="0" borderId="1" xfId="0" applyNumberFormat="1" applyFont="1" applyFill="1" applyBorder="1" applyAlignment="1">
      <alignment vertical="top"/>
    </xf>
    <xf numFmtId="49" fontId="5" fillId="5" borderId="4" xfId="0" applyNumberFormat="1" applyFont="1" applyFill="1" applyBorder="1" applyAlignment="1">
      <alignment horizontal="right" vertical="center"/>
    </xf>
    <xf numFmtId="0" fontId="5" fillId="5" borderId="4" xfId="0" applyNumberFormat="1" applyFont="1" applyFill="1" applyBorder="1" applyAlignment="1">
      <alignment horizontal="right" vertical="center"/>
    </xf>
    <xf numFmtId="165" fontId="5" fillId="5" borderId="4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167" fontId="3" fillId="0" borderId="5" xfId="0" applyNumberFormat="1" applyFont="1" applyFill="1" applyBorder="1" applyAlignment="1">
      <alignment horizontal="left" vertical="top"/>
    </xf>
    <xf numFmtId="0" fontId="3" fillId="5" borderId="0" xfId="0" applyFont="1" applyFill="1"/>
    <xf numFmtId="0" fontId="4" fillId="0" borderId="13" xfId="0" applyFont="1" applyBorder="1"/>
    <xf numFmtId="2" fontId="0" fillId="6" borderId="0" xfId="0" applyNumberFormat="1" applyFill="1"/>
    <xf numFmtId="0" fontId="3" fillId="0" borderId="0" xfId="0" applyFont="1"/>
    <xf numFmtId="0" fontId="3" fillId="0" borderId="0" xfId="0" applyFont="1" applyBorder="1" applyAlignment="1">
      <alignment vertical="top"/>
    </xf>
    <xf numFmtId="0" fontId="41" fillId="0" borderId="0" xfId="0" applyNumberFormat="1" applyFont="1" applyBorder="1"/>
    <xf numFmtId="0" fontId="43" fillId="0" borderId="4" xfId="0" applyFont="1" applyFill="1" applyBorder="1" applyAlignment="1">
      <alignment vertical="top"/>
    </xf>
    <xf numFmtId="2" fontId="41" fillId="0" borderId="1" xfId="0" applyNumberFormat="1" applyFont="1" applyFill="1" applyBorder="1" applyAlignment="1">
      <alignment vertical="top"/>
    </xf>
    <xf numFmtId="2" fontId="41" fillId="0" borderId="4" xfId="0" applyNumberFormat="1" applyFont="1" applyFill="1" applyBorder="1" applyAlignment="1">
      <alignment vertical="top"/>
    </xf>
    <xf numFmtId="0" fontId="37" fillId="4" borderId="10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0" fontId="3" fillId="0" borderId="14" xfId="0" applyNumberFormat="1" applyFont="1" applyBorder="1"/>
    <xf numFmtId="2" fontId="3" fillId="0" borderId="14" xfId="0" applyNumberFormat="1" applyFont="1" applyFill="1" applyBorder="1" applyAlignment="1">
      <alignment vertical="top"/>
    </xf>
    <xf numFmtId="21" fontId="3" fillId="0" borderId="8" xfId="0" applyNumberFormat="1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21" fontId="3" fillId="0" borderId="3" xfId="0" applyNumberFormat="1" applyFont="1" applyFill="1" applyBorder="1" applyAlignment="1">
      <alignment vertical="top"/>
    </xf>
    <xf numFmtId="0" fontId="41" fillId="0" borderId="1" xfId="0" applyFont="1" applyFill="1" applyBorder="1"/>
    <xf numFmtId="2" fontId="41" fillId="0" borderId="1" xfId="0" applyNumberFormat="1" applyFont="1" applyFill="1" applyBorder="1" applyAlignment="1">
      <alignment horizontal="right" vertical="center"/>
    </xf>
    <xf numFmtId="0" fontId="41" fillId="6" borderId="0" xfId="0" applyFont="1" applyFill="1"/>
    <xf numFmtId="0" fontId="41" fillId="6" borderId="0" xfId="0" applyFont="1" applyFill="1" applyAlignment="1">
      <alignment vertical="top"/>
    </xf>
    <xf numFmtId="4" fontId="41" fillId="6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top"/>
    </xf>
    <xf numFmtId="14" fontId="48" fillId="0" borderId="12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/>
    <xf numFmtId="21" fontId="3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2" fontId="4" fillId="0" borderId="0" xfId="0" applyNumberFormat="1" applyFont="1" applyFill="1"/>
    <xf numFmtId="0" fontId="4" fillId="0" borderId="0" xfId="0" applyFont="1" applyFill="1" applyAlignment="1">
      <alignment horizontal="left" vertical="top"/>
    </xf>
    <xf numFmtId="0" fontId="4" fillId="0" borderId="0" xfId="0" applyFont="1" applyBorder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4" fillId="0" borderId="0" xfId="0" applyFont="1" applyAlignment="1">
      <alignment horizontal="left" vertical="top"/>
    </xf>
    <xf numFmtId="1" fontId="0" fillId="5" borderId="0" xfId="0" applyNumberFormat="1" applyFill="1" applyBorder="1" applyAlignment="1">
      <alignment vertical="top"/>
    </xf>
    <xf numFmtId="1" fontId="4" fillId="0" borderId="0" xfId="1" applyNumberFormat="1"/>
    <xf numFmtId="0" fontId="46" fillId="0" borderId="0" xfId="0" applyFont="1" applyBorder="1" applyAlignment="1">
      <alignment horizontal="center"/>
    </xf>
    <xf numFmtId="0" fontId="49" fillId="0" borderId="0" xfId="0" applyFont="1" applyAlignment="1">
      <alignment horizontal="left"/>
    </xf>
    <xf numFmtId="21" fontId="0" fillId="0" borderId="0" xfId="0" applyNumberFormat="1" applyBorder="1" applyAlignment="1">
      <alignment vertical="top"/>
    </xf>
    <xf numFmtId="0" fontId="37" fillId="7" borderId="0" xfId="0" applyNumberFormat="1" applyFont="1" applyFill="1" applyBorder="1" applyAlignment="1">
      <alignment horizontal="right" vertical="top"/>
    </xf>
    <xf numFmtId="0" fontId="47" fillId="0" borderId="0" xfId="0" applyFont="1" applyAlignment="1">
      <alignment horizontal="center" vertical="center"/>
    </xf>
    <xf numFmtId="0" fontId="37" fillId="9" borderId="0" xfId="0" applyNumberFormat="1" applyFont="1" applyFill="1" applyBorder="1" applyAlignment="1">
      <alignment horizontal="right" vertical="top"/>
    </xf>
    <xf numFmtId="0" fontId="51" fillId="0" borderId="0" xfId="0" applyFont="1" applyBorder="1" applyAlignment="1">
      <alignment horizontal="center"/>
    </xf>
    <xf numFmtId="166" fontId="3" fillId="5" borderId="4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top"/>
    </xf>
    <xf numFmtId="0" fontId="37" fillId="4" borderId="0" xfId="0" applyNumberFormat="1" applyFont="1" applyFill="1" applyBorder="1" applyAlignment="1">
      <alignment horizontal="right" vertical="top"/>
    </xf>
    <xf numFmtId="49" fontId="3" fillId="0" borderId="18" xfId="2" applyNumberFormat="1" applyFont="1" applyFill="1" applyBorder="1" applyAlignment="1">
      <alignment vertical="top"/>
    </xf>
    <xf numFmtId="0" fontId="52" fillId="0" borderId="0" xfId="4"/>
    <xf numFmtId="0" fontId="3" fillId="8" borderId="2" xfId="0" applyFont="1" applyFill="1" applyBorder="1" applyAlignment="1">
      <alignment vertical="top"/>
    </xf>
    <xf numFmtId="0" fontId="3" fillId="10" borderId="0" xfId="0" applyFont="1" applyFill="1" applyBorder="1" applyAlignment="1">
      <alignment horizontal="left" vertical="top"/>
    </xf>
    <xf numFmtId="14" fontId="3" fillId="10" borderId="0" xfId="0" applyNumberFormat="1" applyFont="1" applyFill="1" applyBorder="1" applyAlignment="1">
      <alignment horizontal="left" vertical="top"/>
    </xf>
    <xf numFmtId="0" fontId="3" fillId="5" borderId="4" xfId="0" applyFont="1" applyFill="1" applyBorder="1"/>
    <xf numFmtId="0" fontId="54" fillId="5" borderId="19" xfId="0" applyFont="1" applyFill="1" applyBorder="1"/>
    <xf numFmtId="2" fontId="3" fillId="6" borderId="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right" vertical="center"/>
    </xf>
    <xf numFmtId="0" fontId="33" fillId="0" borderId="4" xfId="0" applyFont="1" applyBorder="1" applyAlignment="1">
      <alignment horizontal="right" vertical="center"/>
    </xf>
    <xf numFmtId="166" fontId="33" fillId="0" borderId="4" xfId="0" applyNumberFormat="1" applyFont="1" applyBorder="1" applyAlignment="1">
      <alignment horizontal="right" vertical="center"/>
    </xf>
    <xf numFmtId="0" fontId="33" fillId="0" borderId="4" xfId="0" applyFont="1" applyFill="1" applyBorder="1"/>
    <xf numFmtId="21" fontId="33" fillId="0" borderId="1" xfId="0" applyNumberFormat="1" applyFont="1" applyFill="1" applyBorder="1" applyAlignment="1">
      <alignment vertical="top"/>
    </xf>
    <xf numFmtId="2" fontId="33" fillId="0" borderId="1" xfId="0" applyNumberFormat="1" applyFont="1" applyFill="1" applyBorder="1" applyAlignment="1">
      <alignment horizontal="right" vertical="center"/>
    </xf>
    <xf numFmtId="2" fontId="41" fillId="0" borderId="0" xfId="0" applyNumberFormat="1" applyFont="1" applyFill="1" applyBorder="1" applyAlignment="1">
      <alignment horizontal="right" vertical="center"/>
    </xf>
    <xf numFmtId="166" fontId="33" fillId="0" borderId="0" xfId="0" applyNumberFormat="1" applyFont="1" applyBorder="1" applyAlignment="1">
      <alignment horizontal="right" vertical="center"/>
    </xf>
    <xf numFmtId="2" fontId="33" fillId="0" borderId="0" xfId="0" applyNumberFormat="1" applyFont="1" applyFill="1" applyBorder="1" applyAlignment="1">
      <alignment horizontal="right" vertical="center"/>
    </xf>
    <xf numFmtId="2" fontId="3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7" fillId="7" borderId="0" xfId="0" applyFont="1" applyFill="1" applyAlignment="1">
      <alignment horizontal="right" vertical="top"/>
    </xf>
    <xf numFmtId="4" fontId="37" fillId="4" borderId="11" xfId="0" applyNumberFormat="1" applyFont="1" applyFill="1" applyBorder="1" applyAlignment="1">
      <alignment horizontal="left" vertical="top"/>
    </xf>
    <xf numFmtId="0" fontId="0" fillId="4" borderId="0" xfId="0" applyFill="1" applyAlignment="1">
      <alignment vertical="top"/>
    </xf>
    <xf numFmtId="0" fontId="2" fillId="4" borderId="0" xfId="0" applyFont="1" applyFill="1" applyAlignment="1">
      <alignment vertical="top"/>
    </xf>
    <xf numFmtId="0" fontId="0" fillId="0" borderId="0" xfId="0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21" fontId="3" fillId="0" borderId="1" xfId="0" applyNumberFormat="1" applyFont="1" applyFill="1" applyBorder="1"/>
    <xf numFmtId="0" fontId="53" fillId="0" borderId="1" xfId="0" applyFont="1" applyBorder="1"/>
    <xf numFmtId="0" fontId="55" fillId="0" borderId="1" xfId="0" applyFont="1" applyBorder="1"/>
    <xf numFmtId="0" fontId="55" fillId="0" borderId="1" xfId="0" applyFont="1" applyBorder="1" applyAlignment="1">
      <alignment horizontal="center"/>
    </xf>
    <xf numFmtId="0" fontId="53" fillId="0" borderId="4" xfId="0" applyFont="1" applyBorder="1" applyAlignment="1">
      <alignment vertical="center"/>
    </xf>
    <xf numFmtId="0" fontId="53" fillId="0" borderId="4" xfId="0" applyNumberFormat="1" applyFont="1" applyBorder="1" applyAlignment="1">
      <alignment horizontal="center" vertical="top"/>
    </xf>
    <xf numFmtId="0" fontId="53" fillId="0" borderId="4" xfId="0" applyFont="1" applyBorder="1" applyAlignment="1">
      <alignment horizontal="center" vertical="top"/>
    </xf>
    <xf numFmtId="21" fontId="3" fillId="0" borderId="1" xfId="0" applyNumberFormat="1" applyFont="1" applyFill="1" applyBorder="1" applyAlignment="1">
      <alignment vertical="top"/>
    </xf>
    <xf numFmtId="2" fontId="3" fillId="0" borderId="1" xfId="0" quotePrefix="1" applyNumberFormat="1" applyFont="1" applyFill="1" applyBorder="1" applyAlignment="1">
      <alignment vertical="top"/>
    </xf>
    <xf numFmtId="21" fontId="6" fillId="0" borderId="4" xfId="0" applyNumberFormat="1" applyFont="1" applyFill="1" applyBorder="1" applyAlignment="1">
      <alignment vertical="top"/>
    </xf>
    <xf numFmtId="21" fontId="3" fillId="0" borderId="4" xfId="0" applyNumberFormat="1" applyFont="1" applyFill="1" applyBorder="1" applyAlignment="1">
      <alignment vertical="top"/>
    </xf>
    <xf numFmtId="2" fontId="3" fillId="0" borderId="4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vertical="top"/>
    </xf>
    <xf numFmtId="21" fontId="32" fillId="0" borderId="1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2" fontId="41" fillId="0" borderId="0" xfId="0" applyNumberFormat="1" applyFont="1" applyFill="1" applyBorder="1" applyAlignment="1">
      <alignment horizontal="left" vertical="center"/>
    </xf>
    <xf numFmtId="166" fontId="33" fillId="0" borderId="0" xfId="0" applyNumberFormat="1" applyFont="1" applyBorder="1" applyAlignment="1">
      <alignment horizontal="left" vertical="center"/>
    </xf>
    <xf numFmtId="49" fontId="0" fillId="6" borderId="3" xfId="0" applyNumberFormat="1" applyFill="1" applyBorder="1" applyAlignment="1">
      <alignment horizontal="right" vertical="top"/>
    </xf>
  </cellXfs>
  <cellStyles count="5">
    <cellStyle name="Link" xfId="4" builtinId="8"/>
    <cellStyle name="Normal 2" xfId="3" xr:uid="{00000000-0005-0000-0000-000001000000}"/>
    <cellStyle name="Standard" xfId="0" builtinId="0"/>
    <cellStyle name="Standard 2" xfId="1" xr:uid="{00000000-0005-0000-0000-000003000000}"/>
    <cellStyle name="Standard 3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00FF"/>
      <color rgb="FF003300"/>
      <color rgb="FFBFBFBF"/>
      <color rgb="FF008000"/>
      <color rgb="FF66FF33"/>
      <color rgb="FFD8D8D8"/>
      <color rgb="FFFFFF99"/>
      <color rgb="FF006600"/>
      <color rgb="FFDD08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'O2&amp;Amp#RP1'!$N$17</c:f>
              <c:strCache>
                <c:ptCount val="1"/>
                <c:pt idx="0">
                  <c:v>pmol/(s*mg)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A7-4075-974E-9EA210A22B5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075-974E-9EA210A22B5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A7-4075-974E-9EA210A22B5B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A7-4075-974E-9EA210A22B5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4A7-4075-974E-9EA210A22B5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4A7-4075-974E-9EA210A22B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4A7-4075-974E-9EA210A22B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4A7-4075-974E-9EA210A22B5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4A7-4075-974E-9EA210A22B5B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4A7-4075-974E-9EA210A22B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4A7-4075-974E-9EA210A22B5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4A7-4075-974E-9EA210A22B5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4A7-4075-974E-9EA210A22B5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'O2&amp;Amp#RP1'!$P$1:$T$1</c:f>
              <c:strCache>
                <c:ptCount val="5"/>
                <c:pt idx="0">
                  <c:v>1ROX</c:v>
                </c:pt>
                <c:pt idx="1">
                  <c:v>1S</c:v>
                </c:pt>
                <c:pt idx="2">
                  <c:v>2D</c:v>
                </c:pt>
                <c:pt idx="3">
                  <c:v>3P</c:v>
                </c:pt>
                <c:pt idx="4">
                  <c:v>4Ama</c:v>
                </c:pt>
              </c:strCache>
            </c:strRef>
          </c:cat>
          <c:val>
            <c:numRef>
              <c:f>'O2&amp;Amp#RP1'!$P$17:$T$17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A7-4075-974E-9EA210A2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 flux per mass [pmol/(s*mg)]</a:t>
                </a:r>
              </a:p>
            </c:rich>
          </c:tx>
          <c:layout>
            <c:manualLayout>
              <c:xMode val="edge"/>
              <c:yMode val="edge"/>
              <c:x val="2.0245613413521581E-2"/>
              <c:y val="0.17794796083181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'O2&amp;Amp#RP1'!$E$1:$E$2</c:f>
              <c:strCache>
                <c:ptCount val="1"/>
                <c:pt idx="0">
                  <c:v>Amount per chamber (mg/chamber)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A9-4697-9CC5-4799881BB91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9-4697-9CC5-4799881BB91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A9-4697-9CC5-4799881BB91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D92-4BC9-87FB-D3E4891FE50A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A9-4697-9CC5-4799881BB9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9-4697-9CC5-4799881BB91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9-4697-9CC5-4799881BB91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A9-4697-9CC5-4799881BB91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'O2&amp;Amp#RP1'!$P$1:$T$1</c:f>
              <c:strCache>
                <c:ptCount val="5"/>
                <c:pt idx="0">
                  <c:v>1ROX</c:v>
                </c:pt>
                <c:pt idx="1">
                  <c:v>1S</c:v>
                </c:pt>
                <c:pt idx="2">
                  <c:v>2D</c:v>
                </c:pt>
                <c:pt idx="3">
                  <c:v>3P</c:v>
                </c:pt>
                <c:pt idx="4">
                  <c:v>4Ama</c:v>
                </c:pt>
              </c:strCache>
            </c:strRef>
          </c:cat>
          <c:val>
            <c:numRef>
              <c:f>'O2&amp;Amp#RP1'!$P$28:$T$28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A9-4697-9CC5-4799881B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H2O2  production [</a:t>
                </a:r>
                <a:r>
                  <a:rPr lang="de-AT" sz="1100" b="1" i="0" u="none" strike="noStrike" baseline="0"/>
                  <a:t>pmol/(s*mg)]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0364257163005804E-2"/>
              <c:y val="0.23694411821753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'O2&amp;Amp#RP1'!$N$29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36-4391-ACF1-98B8C80A02D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36-4391-ACF1-98B8C80A02D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36-4391-ACF1-98B8C80A02D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769-4784-8BFD-1B40BA6F53F9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36-4391-ACF1-98B8C80A02D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36-4391-ACF1-98B8C80A02D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36-4391-ACF1-98B8C80A02D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'O2&amp;Amp#RP1'!$P$26:$T$26</c:f>
              <c:strCache>
                <c:ptCount val="5"/>
                <c:pt idx="0">
                  <c:v>1ROX</c:v>
                </c:pt>
                <c:pt idx="1">
                  <c:v>1S</c:v>
                </c:pt>
                <c:pt idx="2">
                  <c:v>2D</c:v>
                </c:pt>
                <c:pt idx="3">
                  <c:v>3P</c:v>
                </c:pt>
                <c:pt idx="4">
                  <c:v>4Ama</c:v>
                </c:pt>
              </c:strCache>
            </c:strRef>
          </c:cat>
          <c:val>
            <c:numRef>
              <c:f>'O2&amp;Amp#RP1'!$P$29:$S$29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36-4391-ACF1-98B8C80A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H2O2/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[V/mM]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'O2&amp;Amp#RP1'!$O$32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'O2&amp;Amp#RP1'!$O$33:$R$33</c:f>
              <c:strCache>
                <c:ptCount val="4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'O2&amp;Amp#RP1'!$O$34:$R$34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8-4190-9090-79A842C5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[V/mM]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</xdr:row>
      <xdr:rowOff>152400</xdr:rowOff>
    </xdr:from>
    <xdr:to>
      <xdr:col>8</xdr:col>
      <xdr:colOff>274320</xdr:colOff>
      <xdr:row>26</xdr:row>
      <xdr:rowOff>114300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217712</xdr:colOff>
      <xdr:row>26</xdr:row>
      <xdr:rowOff>111581</xdr:rowOff>
    </xdr:from>
    <xdr:to>
      <xdr:col>8</xdr:col>
      <xdr:colOff>462642</xdr:colOff>
      <xdr:row>53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256358</xdr:colOff>
      <xdr:row>28</xdr:row>
      <xdr:rowOff>6529</xdr:rowOff>
    </xdr:from>
    <xdr:to>
      <xdr:col>10</xdr:col>
      <xdr:colOff>13606</xdr:colOff>
      <xdr:row>55</xdr:row>
      <xdr:rowOff>40820</xdr:rowOff>
    </xdr:to>
    <xdr:graphicFrame macro="">
      <xdr:nvGraphicFramePr>
        <xdr:cNvPr id="2406744" name="Chart 1">
          <a:extLst>
            <a:ext uri="{FF2B5EF4-FFF2-40B4-BE49-F238E27FC236}">
              <a16:creationId xmlns:a16="http://schemas.microsoft.com/office/drawing/2014/main" id="{00000000-0008-0000-0000-000058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1319894</xdr:colOff>
      <xdr:row>34</xdr:row>
      <xdr:rowOff>13607</xdr:rowOff>
    </xdr:from>
    <xdr:to>
      <xdr:col>5</xdr:col>
      <xdr:colOff>40822</xdr:colOff>
      <xdr:row>52</xdr:row>
      <xdr:rowOff>54428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678654</xdr:colOff>
      <xdr:row>1</xdr:row>
      <xdr:rowOff>59529</xdr:rowOff>
    </xdr:from>
    <xdr:to>
      <xdr:col>28</xdr:col>
      <xdr:colOff>416717</xdr:colOff>
      <xdr:row>14</xdr:row>
      <xdr:rowOff>95250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750A0DA8-F73C-4EAE-99B9-AA13B2FCD366}"/>
            </a:ext>
          </a:extLst>
        </xdr:cNvPr>
        <xdr:cNvGrpSpPr/>
      </xdr:nvGrpSpPr>
      <xdr:grpSpPr>
        <a:xfrm>
          <a:off x="35609427" y="232711"/>
          <a:ext cx="2889972" cy="2287084"/>
          <a:chOff x="1649480" y="2277662"/>
          <a:chExt cx="4958477" cy="3383105"/>
        </a:xfrm>
      </xdr:grpSpPr>
      <xdr:sp macro="" textlink="">
        <xdr:nvSpPr>
          <xdr:cNvPr id="11" name="Rectangle 129">
            <a:extLst>
              <a:ext uri="{FF2B5EF4-FFF2-40B4-BE49-F238E27FC236}">
                <a16:creationId xmlns:a16="http://schemas.microsoft.com/office/drawing/2014/main" id="{D5FB7C99-734A-4AFC-8406-56C9D8B053A7}"/>
              </a:ext>
            </a:extLst>
          </xdr:cNvPr>
          <xdr:cNvSpPr>
            <a:spLocks noChangeArrowheads="1"/>
          </xdr:cNvSpPr>
        </xdr:nvSpPr>
        <xdr:spPr bwMode="auto">
          <a:xfrm>
            <a:off x="4938109" y="2307994"/>
            <a:ext cx="720000" cy="396000"/>
          </a:xfrm>
          <a:prstGeom prst="rect">
            <a:avLst/>
          </a:prstGeom>
          <a:solidFill>
            <a:schemeClr val="tx1"/>
          </a:solidFill>
          <a:ln w="28575" algn="ctr">
            <a:solidFill>
              <a:srgbClr val="000066"/>
            </a:solidFill>
            <a:miter lim="800000"/>
            <a:headEnd/>
            <a:tailEnd/>
          </a:ln>
          <a:effectLst>
            <a:outerShdw dist="53882" dir="2700000" algn="ctr" rotWithShape="0">
              <a:srgbClr val="969696"/>
            </a:outerShdw>
          </a:effectLst>
        </xdr:spPr>
        <xdr:txBody>
          <a:bodyPr wrap="square" lIns="39837" tIns="19918" rIns="39837" bIns="19918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400050" fontAlgn="b"/>
            <a:r>
              <a:rPr lang="de-AT" sz="1000" b="1" baseline="300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*</a:t>
            </a:r>
            <a:r>
              <a:rPr lang="de-AT" sz="1000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ROX</a:t>
            </a:r>
            <a:endParaRPr lang="de-AT" sz="1000" b="1" i="1" baseline="-25000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12" name="Gruppieren 11">
            <a:extLst>
              <a:ext uri="{FF2B5EF4-FFF2-40B4-BE49-F238E27FC236}">
                <a16:creationId xmlns:a16="http://schemas.microsoft.com/office/drawing/2014/main" id="{7B64534A-981E-4F81-9CEB-2870FC0A1D15}"/>
              </a:ext>
            </a:extLst>
          </xdr:cNvPr>
          <xdr:cNvGrpSpPr/>
        </xdr:nvGrpSpPr>
        <xdr:grpSpPr>
          <a:xfrm>
            <a:off x="2420938" y="2805438"/>
            <a:ext cx="2844768" cy="1861285"/>
            <a:chOff x="1373200" y="2805438"/>
            <a:chExt cx="3495670" cy="1861285"/>
          </a:xfrm>
        </xdr:grpSpPr>
        <xdr:sp macro="" textlink="">
          <xdr:nvSpPr>
            <xdr:cNvPr id="34" name="Rectangle 50" descr="10%">
              <a:extLst>
                <a:ext uri="{FF2B5EF4-FFF2-40B4-BE49-F238E27FC236}">
                  <a16:creationId xmlns:a16="http://schemas.microsoft.com/office/drawing/2014/main" id="{EC2D465D-D379-4A8D-97E3-E345DADD4E4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73200" y="2805438"/>
              <a:ext cx="3495670" cy="1861285"/>
            </a:xfrm>
            <a:prstGeom prst="rect">
              <a:avLst/>
            </a:prstGeom>
            <a:pattFill prst="pct10">
              <a:fgClr>
                <a:schemeClr val="tx1"/>
              </a:fgClr>
              <a:bgClr>
                <a:schemeClr val="bg1"/>
              </a:bgClr>
            </a:pattFill>
            <a:ln w="28575">
              <a:solidFill>
                <a:schemeClr val="tx1"/>
              </a:solidFill>
              <a:miter lim="800000"/>
              <a:headEnd/>
              <a:tailEnd/>
            </a:ln>
            <a:effectLst/>
          </xdr:spPr>
          <xdr:txBody>
            <a:bodyPr wrap="square" anchor="ctr"/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de-AT" sz="10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5" name="Rectangle 52">
              <a:extLst>
                <a:ext uri="{FF2B5EF4-FFF2-40B4-BE49-F238E27FC236}">
                  <a16:creationId xmlns:a16="http://schemas.microsoft.com/office/drawing/2014/main" id="{12885966-8F31-44B4-ABD1-AD3C983C034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07433" y="3773904"/>
              <a:ext cx="3378332" cy="864000"/>
            </a:xfrm>
            <a:prstGeom prst="rect">
              <a:avLst/>
            </a:prstGeom>
            <a:solidFill>
              <a:srgbClr val="FFCC99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wrap="square" anchor="ctr"/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de-AT" sz="10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6" name="Rectangle 52">
              <a:extLst>
                <a:ext uri="{FF2B5EF4-FFF2-40B4-BE49-F238E27FC236}">
                  <a16:creationId xmlns:a16="http://schemas.microsoft.com/office/drawing/2014/main" id="{0F64DFEE-AA1F-4E41-BAF6-F1B00F6DB14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17556" y="2847065"/>
              <a:ext cx="3378332" cy="864000"/>
            </a:xfrm>
            <a:prstGeom prst="rect">
              <a:avLst/>
            </a:prstGeom>
            <a:solidFill>
              <a:srgbClr val="99FF66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wrap="square" anchor="ctr"/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de-AT" sz="1000">
                <a:latin typeface="Arial" pitchFamily="34" charset="0"/>
                <a:cs typeface="Arial" pitchFamily="34" charset="0"/>
              </a:endParaRPr>
            </a:p>
          </xdr:txBody>
        </xdr:sp>
      </xdr:grpSp>
      <xdr:grpSp>
        <xdr:nvGrpSpPr>
          <xdr:cNvPr id="13" name="Gruppieren 12">
            <a:extLst>
              <a:ext uri="{FF2B5EF4-FFF2-40B4-BE49-F238E27FC236}">
                <a16:creationId xmlns:a16="http://schemas.microsoft.com/office/drawing/2014/main" id="{34CAE85F-9300-46B0-8425-A294565D5FE9}"/>
              </a:ext>
            </a:extLst>
          </xdr:cNvPr>
          <xdr:cNvGrpSpPr/>
        </xdr:nvGrpSpPr>
        <xdr:grpSpPr>
          <a:xfrm>
            <a:off x="1649480" y="2277662"/>
            <a:ext cx="695947" cy="3044139"/>
            <a:chOff x="1735193" y="3006725"/>
            <a:chExt cx="695947" cy="3044139"/>
          </a:xfrm>
        </xdr:grpSpPr>
        <xdr:sp macro="" textlink="">
          <xdr:nvSpPr>
            <xdr:cNvPr id="31" name="Rectangle 59">
              <a:extLst>
                <a:ext uri="{FF2B5EF4-FFF2-40B4-BE49-F238E27FC236}">
                  <a16:creationId xmlns:a16="http://schemas.microsoft.com/office/drawing/2014/main" id="{4CACCAE4-3E5C-4D38-A8A5-3091EA8AD339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372667" y="4369251"/>
              <a:ext cx="3044139" cy="31908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39837" tIns="19918" rIns="39837" bIns="19918" anchor="ctr"/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400050" fontAlgn="b"/>
              <a:r>
                <a:rPr lang="de-AT" sz="1000">
                  <a:latin typeface="Arial" pitchFamily="34" charset="0"/>
                  <a:cs typeface="Arial" pitchFamily="34" charset="0"/>
                </a:rPr>
                <a:t>Coupling control state</a:t>
              </a:r>
            </a:p>
          </xdr:txBody>
        </xdr:sp>
        <xdr:sp macro="" textlink="">
          <xdr:nvSpPr>
            <xdr:cNvPr id="32" name="Text Box 63">
              <a:extLst>
                <a:ext uri="{FF2B5EF4-FFF2-40B4-BE49-F238E27FC236}">
                  <a16:creationId xmlns:a16="http://schemas.microsoft.com/office/drawing/2014/main" id="{59E2FA88-810B-44F6-89DC-84C45AF40C8C}"/>
                </a:ext>
              </a:extLst>
            </xdr:cNvPr>
            <xdr:cNvSpPr txBox="1">
              <a:spLocks noChangeArrowheads="1"/>
            </xdr:cNvSpPr>
          </xdr:nvSpPr>
          <xdr:spPr bwMode="auto">
            <a:xfrm rot="16200000">
              <a:off x="1699781" y="3849276"/>
              <a:ext cx="1214438" cy="2482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39837" tIns="19918" rIns="39837" bIns="19918">
              <a:spAutoFit/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400050">
                <a:lnSpc>
                  <a:spcPct val="70000"/>
                </a:lnSpc>
              </a:pPr>
              <a:r>
                <a:rPr lang="en-CA" sz="1000">
                  <a:solidFill>
                    <a:srgbClr val="008000"/>
                  </a:solidFill>
                  <a:latin typeface="Arial" pitchFamily="34" charset="0"/>
                  <a:cs typeface="Arial" pitchFamily="34" charset="0"/>
                </a:rPr>
                <a:t>OXPHOS</a:t>
              </a:r>
              <a:endParaRPr lang="fr-FR" sz="1000">
                <a:solidFill>
                  <a:srgbClr val="0000FF"/>
                </a:solidFill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3" name="Text Box 63">
              <a:extLst>
                <a:ext uri="{FF2B5EF4-FFF2-40B4-BE49-F238E27FC236}">
                  <a16:creationId xmlns:a16="http://schemas.microsoft.com/office/drawing/2014/main" id="{617D10B2-9424-4933-879A-FDEBC0AE36A0}"/>
                </a:ext>
              </a:extLst>
            </xdr:cNvPr>
            <xdr:cNvSpPr txBox="1">
              <a:spLocks noChangeArrowheads="1"/>
            </xdr:cNvSpPr>
          </xdr:nvSpPr>
          <xdr:spPr bwMode="auto">
            <a:xfrm rot="16200000">
              <a:off x="1875001" y="4837865"/>
              <a:ext cx="863999" cy="24586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39837" tIns="19918" rIns="39837" bIns="19918">
              <a:spAutoFit/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400050">
                <a:lnSpc>
                  <a:spcPct val="70000"/>
                </a:lnSpc>
              </a:pPr>
              <a:r>
                <a:rPr lang="en-CA" sz="1000">
                  <a:solidFill>
                    <a:srgbClr val="FF0000"/>
                  </a:solidFill>
                  <a:latin typeface="Arial" pitchFamily="34" charset="0"/>
                  <a:cs typeface="Arial" pitchFamily="34" charset="0"/>
                </a:rPr>
                <a:t>LEAK</a:t>
              </a:r>
              <a:endParaRPr lang="fr-FR" sz="1000">
                <a:solidFill>
                  <a:srgbClr val="FF0000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grpSp>
        <xdr:nvGrpSpPr>
          <xdr:cNvPr id="14" name="Gruppieren 13">
            <a:extLst>
              <a:ext uri="{FF2B5EF4-FFF2-40B4-BE49-F238E27FC236}">
                <a16:creationId xmlns:a16="http://schemas.microsoft.com/office/drawing/2014/main" id="{9AC8DF78-1861-46BF-9236-D93228A733DF}"/>
              </a:ext>
            </a:extLst>
          </xdr:cNvPr>
          <xdr:cNvGrpSpPr/>
        </xdr:nvGrpSpPr>
        <xdr:grpSpPr>
          <a:xfrm>
            <a:off x="1797674" y="4757694"/>
            <a:ext cx="4068000" cy="903073"/>
            <a:chOff x="1797674" y="4757694"/>
            <a:chExt cx="4068000" cy="903073"/>
          </a:xfrm>
        </xdr:grpSpPr>
        <xdr:sp macro="" textlink="">
          <xdr:nvSpPr>
            <xdr:cNvPr id="24" name="Rectangle 60">
              <a:extLst>
                <a:ext uri="{FF2B5EF4-FFF2-40B4-BE49-F238E27FC236}">
                  <a16:creationId xmlns:a16="http://schemas.microsoft.com/office/drawing/2014/main" id="{1E2444CA-BDC8-49BA-806B-6191087014F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97674" y="5341679"/>
              <a:ext cx="4068000" cy="31908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39837" tIns="19918" rIns="39837" bIns="19918" anchor="ctr"/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400050" fontAlgn="b"/>
              <a:r>
                <a:rPr lang="de-AT" sz="1000">
                  <a:latin typeface="Arial" pitchFamily="34" charset="0"/>
                  <a:cs typeface="Arial" pitchFamily="34" charset="0"/>
                </a:rPr>
                <a:t>Pathway control state</a:t>
              </a:r>
            </a:p>
          </xdr:txBody>
        </xdr:sp>
        <xdr:grpSp>
          <xdr:nvGrpSpPr>
            <xdr:cNvPr id="25" name="Gruppieren 24">
              <a:extLst>
                <a:ext uri="{FF2B5EF4-FFF2-40B4-BE49-F238E27FC236}">
                  <a16:creationId xmlns:a16="http://schemas.microsoft.com/office/drawing/2014/main" id="{08B34A34-DB70-4E43-BBF2-816C8C0E9721}"/>
                </a:ext>
              </a:extLst>
            </xdr:cNvPr>
            <xdr:cNvGrpSpPr/>
          </xdr:nvGrpSpPr>
          <xdr:grpSpPr>
            <a:xfrm>
              <a:off x="2758412" y="5029599"/>
              <a:ext cx="2093674" cy="250825"/>
              <a:chOff x="2758412" y="5018428"/>
              <a:chExt cx="2093674" cy="250825"/>
            </a:xfrm>
          </xdr:grpSpPr>
          <xdr:sp macro="" textlink="">
            <xdr:nvSpPr>
              <xdr:cNvPr id="29" name="Rectangle 53">
                <a:extLst>
                  <a:ext uri="{FF2B5EF4-FFF2-40B4-BE49-F238E27FC236}">
                    <a16:creationId xmlns:a16="http://schemas.microsoft.com/office/drawing/2014/main" id="{C191F16B-2CEE-4235-B7B6-586681EB494F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758412" y="5018428"/>
                <a:ext cx="582612" cy="249237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wrap="square" lIns="39837" tIns="19918" rIns="39837" bIns="19918" anchor="ctr"/>
              <a:lstStyle>
                <a:defPPr>
                  <a:defRPr lang="de-D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400050" fontAlgn="b"/>
                <a:r>
                  <a:rPr lang="de-AT" sz="1000">
                    <a:latin typeface="Arial" pitchFamily="34" charset="0"/>
                    <a:cs typeface="Arial" pitchFamily="34" charset="0"/>
                  </a:rPr>
                  <a:t>CII</a:t>
                </a:r>
              </a:p>
            </xdr:txBody>
          </xdr:sp>
          <xdr:sp macro="" textlink="">
            <xdr:nvSpPr>
              <xdr:cNvPr id="30" name="Rectangle 70">
                <a:extLst>
                  <a:ext uri="{FF2B5EF4-FFF2-40B4-BE49-F238E27FC236}">
                    <a16:creationId xmlns:a16="http://schemas.microsoft.com/office/drawing/2014/main" id="{6231B523-481D-44E1-BDD9-134FFACF09A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24976" y="5018428"/>
                <a:ext cx="1127110" cy="2508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wrap="square" lIns="39837" tIns="19918" rIns="39837" bIns="19918" anchor="ctr"/>
              <a:lstStyle>
                <a:defPPr>
                  <a:defRPr lang="de-D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400050" fontAlgn="b"/>
                <a:r>
                  <a:rPr lang="de-AT" sz="1000">
                    <a:latin typeface="Arial" pitchFamily="34" charset="0"/>
                    <a:cs typeface="Arial" pitchFamily="34" charset="0"/>
                  </a:rPr>
                  <a:t>CI&amp;CII</a:t>
                </a:r>
                <a:endParaRPr lang="de-AT" sz="1000" i="1">
                  <a:latin typeface="Arial" pitchFamily="34" charset="0"/>
                  <a:cs typeface="Arial" pitchFamily="34" charset="0"/>
                </a:endParaRPr>
              </a:p>
            </xdr:txBody>
          </xdr:sp>
        </xdr:grpSp>
        <xdr:grpSp>
          <xdr:nvGrpSpPr>
            <xdr:cNvPr id="26" name="Gruppieren 25">
              <a:extLst>
                <a:ext uri="{FF2B5EF4-FFF2-40B4-BE49-F238E27FC236}">
                  <a16:creationId xmlns:a16="http://schemas.microsoft.com/office/drawing/2014/main" id="{D9C8328A-7480-42D4-960B-2DF333577EE3}"/>
                </a:ext>
              </a:extLst>
            </xdr:cNvPr>
            <xdr:cNvGrpSpPr/>
          </xdr:nvGrpSpPr>
          <xdr:grpSpPr>
            <a:xfrm>
              <a:off x="2635912" y="4757694"/>
              <a:ext cx="2073111" cy="176213"/>
              <a:chOff x="2635912" y="4757694"/>
              <a:chExt cx="2073111" cy="176213"/>
            </a:xfrm>
          </xdr:grpSpPr>
          <xdr:sp macro="" textlink="">
            <xdr:nvSpPr>
              <xdr:cNvPr id="27" name="Rectangle 56">
                <a:extLst>
                  <a:ext uri="{FF2B5EF4-FFF2-40B4-BE49-F238E27FC236}">
                    <a16:creationId xmlns:a16="http://schemas.microsoft.com/office/drawing/2014/main" id="{DD820B26-2344-4BBD-A60A-E86102AB6B5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635912" y="4757694"/>
                <a:ext cx="828000" cy="176213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wrap="square" lIns="39837" tIns="19918" rIns="39837" bIns="19918" anchor="ctr"/>
              <a:lstStyle>
                <a:defPPr>
                  <a:defRPr lang="de-D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400050" fontAlgn="b"/>
                <a:r>
                  <a:rPr lang="de-AT" sz="1000">
                    <a:latin typeface="Arial" pitchFamily="34" charset="0"/>
                    <a:cs typeface="Arial" pitchFamily="34" charset="0"/>
                  </a:rPr>
                  <a:t>S</a:t>
                </a:r>
                <a:endParaRPr lang="de-AT" sz="1000" i="1">
                  <a:latin typeface="Arial" pitchFamily="34" charset="0"/>
                  <a:cs typeface="Arial" pitchFamily="34" charset="0"/>
                </a:endParaRPr>
              </a:p>
            </xdr:txBody>
          </xdr:sp>
          <xdr:sp macro="" textlink="">
            <xdr:nvSpPr>
              <xdr:cNvPr id="28" name="Rectangle 71">
                <a:extLst>
                  <a:ext uri="{FF2B5EF4-FFF2-40B4-BE49-F238E27FC236}">
                    <a16:creationId xmlns:a16="http://schemas.microsoft.com/office/drawing/2014/main" id="{7F678797-8E78-4D9F-9A69-CA8D0C6E3C8C}"/>
                  </a:ext>
                </a:extLst>
              </xdr:cNvPr>
              <xdr:cNvSpPr>
                <a:spLocks noChangeAspect="1" noChangeArrowheads="1"/>
              </xdr:cNvSpPr>
            </xdr:nvSpPr>
            <xdr:spPr bwMode="auto">
              <a:xfrm>
                <a:off x="3753348" y="4757694"/>
                <a:ext cx="955675" cy="176213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wrap="square" lIns="39837" tIns="19918" rIns="39837" bIns="19918" anchor="ctr"/>
              <a:lstStyle>
                <a:defPPr>
                  <a:defRPr lang="de-D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400050" fontAlgn="b"/>
                <a:r>
                  <a:rPr lang="de-AT" sz="1000">
                    <a:latin typeface="Arial" pitchFamily="34" charset="0"/>
                    <a:cs typeface="Arial" pitchFamily="34" charset="0"/>
                  </a:rPr>
                  <a:t>NS(P)</a:t>
                </a:r>
                <a:endParaRPr lang="de-AT" sz="1000" i="1">
                  <a:latin typeface="Arial" pitchFamily="34" charset="0"/>
                  <a:cs typeface="Arial" pitchFamily="34" charset="0"/>
                </a:endParaRPr>
              </a:p>
            </xdr:txBody>
          </xdr:sp>
        </xdr:grpSp>
      </xdr:grpSp>
      <xdr:grpSp>
        <xdr:nvGrpSpPr>
          <xdr:cNvPr id="15" name="Group 93">
            <a:extLst>
              <a:ext uri="{FF2B5EF4-FFF2-40B4-BE49-F238E27FC236}">
                <a16:creationId xmlns:a16="http://schemas.microsoft.com/office/drawing/2014/main" id="{58818D99-1BF2-4E4D-A1C1-C07891195CD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826908" y="3055196"/>
            <a:ext cx="781049" cy="1364672"/>
            <a:chOff x="5099" y="765"/>
            <a:chExt cx="328" cy="720"/>
          </a:xfrm>
        </xdr:grpSpPr>
        <xdr:sp macro="" textlink="">
          <xdr:nvSpPr>
            <xdr:cNvPr id="22" name="Rectangle 94">
              <a:extLst>
                <a:ext uri="{FF2B5EF4-FFF2-40B4-BE49-F238E27FC236}">
                  <a16:creationId xmlns:a16="http://schemas.microsoft.com/office/drawing/2014/main" id="{B5931434-555D-4FA0-88D1-CF0101430DAB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5099" y="1267"/>
              <a:ext cx="275" cy="218"/>
            </a:xfrm>
            <a:prstGeom prst="rect">
              <a:avLst/>
            </a:prstGeom>
            <a:noFill/>
            <a:ln w="28575" algn="ctr">
              <a:noFill/>
              <a:miter lim="800000"/>
              <a:headEnd/>
              <a:tailEnd/>
            </a:ln>
            <a:effectLst/>
          </xdr:spPr>
          <xdr:txBody>
            <a:bodyPr wrap="square" anchor="ctr">
              <a:spAutoFit/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b">
                <a:lnSpc>
                  <a:spcPct val="120000"/>
                </a:lnSpc>
              </a:pPr>
              <a:r>
                <a:rPr lang="de-AT" sz="1000" i="1">
                  <a:solidFill>
                    <a:srgbClr val="FF0000"/>
                  </a:solidFill>
                  <a:latin typeface="Arial" pitchFamily="34" charset="0"/>
                  <a:cs typeface="Arial" pitchFamily="34" charset="0"/>
                </a:rPr>
                <a:t>L</a:t>
              </a:r>
              <a:endParaRPr lang="de-AT" sz="1000" i="1">
                <a:solidFill>
                  <a:srgbClr val="0000FF"/>
                </a:solidFill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23" name="Rectangle 95">
              <a:extLst>
                <a:ext uri="{FF2B5EF4-FFF2-40B4-BE49-F238E27FC236}">
                  <a16:creationId xmlns:a16="http://schemas.microsoft.com/office/drawing/2014/main" id="{36D8EC43-161B-4265-B4FF-6D4B676BDFA6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5137" y="765"/>
              <a:ext cx="290" cy="218"/>
            </a:xfrm>
            <a:prstGeom prst="rect">
              <a:avLst/>
            </a:prstGeom>
            <a:noFill/>
            <a:ln w="28575" algn="ctr">
              <a:noFill/>
              <a:miter lim="800000"/>
              <a:headEnd/>
              <a:tailEnd/>
            </a:ln>
            <a:effectLst/>
          </xdr:spPr>
          <xdr:txBody>
            <a:bodyPr wrap="square" anchor="ctr">
              <a:spAutoFit/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b">
                <a:lnSpc>
                  <a:spcPct val="120000"/>
                </a:lnSpc>
              </a:pPr>
              <a:r>
                <a:rPr lang="de-AT" sz="1000" i="1">
                  <a:solidFill>
                    <a:srgbClr val="008000"/>
                  </a:solidFill>
                  <a:latin typeface="Arial" pitchFamily="34" charset="0"/>
                  <a:cs typeface="Arial" pitchFamily="34" charset="0"/>
                </a:rPr>
                <a:t>P</a:t>
              </a:r>
            </a:p>
          </xdr:txBody>
        </xdr:sp>
      </xdr:grpSp>
      <xdr:sp macro="" textlink="">
        <xdr:nvSpPr>
          <xdr:cNvPr id="16" name="Rectangle 62">
            <a:extLst>
              <a:ext uri="{FF2B5EF4-FFF2-40B4-BE49-F238E27FC236}">
                <a16:creationId xmlns:a16="http://schemas.microsoft.com/office/drawing/2014/main" id="{C34E13FF-4E98-4574-A507-B8E4FD7AEFF4}"/>
              </a:ext>
            </a:extLst>
          </xdr:cNvPr>
          <xdr:cNvSpPr>
            <a:spLocks noChangeArrowheads="1"/>
          </xdr:cNvSpPr>
        </xdr:nvSpPr>
        <xdr:spPr bwMode="auto">
          <a:xfrm>
            <a:off x="3780572" y="2895276"/>
            <a:ext cx="900000" cy="720000"/>
          </a:xfrm>
          <a:prstGeom prst="rect">
            <a:avLst/>
          </a:prstGeom>
          <a:solidFill>
            <a:srgbClr val="008000"/>
          </a:solidFill>
          <a:ln w="28575" algn="ctr">
            <a:noFill/>
            <a:miter lim="800000"/>
            <a:headEnd/>
            <a:tailEnd/>
          </a:ln>
          <a:effectLst>
            <a:outerShdw dist="35921" dir="2700000" algn="ctr" rotWithShape="0">
              <a:schemeClr val="bg1"/>
            </a:outerShdw>
          </a:effectLst>
        </xdr:spPr>
        <xdr:txBody>
          <a:bodyPr wrap="square" lIns="39837" tIns="19918" rIns="39837" bIns="19918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400050" fontAlgn="b"/>
            <a:r>
              <a:rPr lang="de-AT" sz="1000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3P</a:t>
            </a:r>
          </a:p>
        </xdr:txBody>
      </xdr:sp>
      <xdr:sp macro="" textlink="">
        <xdr:nvSpPr>
          <xdr:cNvPr id="17" name="Rectangle 62">
            <a:extLst>
              <a:ext uri="{FF2B5EF4-FFF2-40B4-BE49-F238E27FC236}">
                <a16:creationId xmlns:a16="http://schemas.microsoft.com/office/drawing/2014/main" id="{862238C3-DF82-4EE5-8D29-34055EE600B3}"/>
              </a:ext>
            </a:extLst>
          </xdr:cNvPr>
          <xdr:cNvSpPr>
            <a:spLocks noChangeArrowheads="1"/>
          </xdr:cNvSpPr>
        </xdr:nvSpPr>
        <xdr:spPr bwMode="auto">
          <a:xfrm>
            <a:off x="2513561" y="2895276"/>
            <a:ext cx="1044000" cy="720000"/>
          </a:xfrm>
          <a:prstGeom prst="rect">
            <a:avLst/>
          </a:prstGeom>
          <a:solidFill>
            <a:srgbClr val="008000"/>
          </a:solidFill>
          <a:ln w="28575" algn="ctr">
            <a:noFill/>
            <a:miter lim="800000"/>
            <a:headEnd/>
            <a:tailEnd/>
          </a:ln>
          <a:effectLst>
            <a:outerShdw dist="35921" dir="2700000" algn="ctr" rotWithShape="0">
              <a:schemeClr val="bg1"/>
            </a:outerShdw>
          </a:effectLst>
        </xdr:spPr>
        <xdr:txBody>
          <a:bodyPr wrap="square" lIns="39837" tIns="19918" rIns="39837" bIns="19918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400050" fontAlgn="b"/>
            <a:r>
              <a:rPr lang="de-AT" sz="1000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2D</a:t>
            </a:r>
          </a:p>
        </xdr:txBody>
      </xdr:sp>
      <xdr:sp macro="" textlink="">
        <xdr:nvSpPr>
          <xdr:cNvPr id="18" name="Rectangle 62">
            <a:extLst>
              <a:ext uri="{FF2B5EF4-FFF2-40B4-BE49-F238E27FC236}">
                <a16:creationId xmlns:a16="http://schemas.microsoft.com/office/drawing/2014/main" id="{C7B6B166-7786-4A79-AD55-390CB6060B9D}"/>
              </a:ext>
            </a:extLst>
          </xdr:cNvPr>
          <xdr:cNvSpPr>
            <a:spLocks noChangeArrowheads="1"/>
          </xdr:cNvSpPr>
        </xdr:nvSpPr>
        <xdr:spPr bwMode="auto">
          <a:xfrm>
            <a:off x="2513561" y="3856477"/>
            <a:ext cx="1040412" cy="720000"/>
          </a:xfrm>
          <a:prstGeom prst="rect">
            <a:avLst/>
          </a:prstGeom>
          <a:solidFill>
            <a:srgbClr val="FF0000"/>
          </a:solidFill>
          <a:ln w="28575" algn="ctr">
            <a:noFill/>
            <a:miter lim="800000"/>
            <a:headEnd/>
            <a:tailEnd/>
          </a:ln>
          <a:effectLst>
            <a:outerShdw dist="38100" dir="2700000" algn="ctr" rotWithShape="0">
              <a:schemeClr val="bg1"/>
            </a:outerShdw>
          </a:effectLst>
        </xdr:spPr>
        <xdr:txBody>
          <a:bodyPr wrap="square" lIns="39837" tIns="19918" rIns="39837" bIns="19918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400050" fontAlgn="b"/>
            <a:r>
              <a:rPr lang="de-AT" sz="1000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1S</a:t>
            </a:r>
          </a:p>
        </xdr:txBody>
      </xdr:sp>
      <xdr:sp macro="" textlink="">
        <xdr:nvSpPr>
          <xdr:cNvPr id="19" name="Line 130">
            <a:extLst>
              <a:ext uri="{FF2B5EF4-FFF2-40B4-BE49-F238E27FC236}">
                <a16:creationId xmlns:a16="http://schemas.microsoft.com/office/drawing/2014/main" id="{8198AE7C-09B0-4207-9EE8-0CF0795970A4}"/>
              </a:ext>
            </a:extLst>
          </xdr:cNvPr>
          <xdr:cNvSpPr>
            <a:spLocks noChangeAspect="1" noChangeShapeType="1"/>
          </xdr:cNvSpPr>
        </xdr:nvSpPr>
        <xdr:spPr bwMode="auto">
          <a:xfrm rot="16200000">
            <a:off x="4621458" y="2594912"/>
            <a:ext cx="301530" cy="45974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 type="stealth" w="med" len="med"/>
          </a:ln>
          <a:effectLst>
            <a:outerShdw dist="38100" dir="20400000" algn="ctr" rotWithShape="0">
              <a:schemeClr val="bg1">
                <a:lumMod val="75000"/>
              </a:schemeClr>
            </a:outerShdw>
          </a:effectLst>
        </xdr:spPr>
        <xdr:txBody>
          <a:bodyPr wrap="square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AT" sz="10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0" name="Line 64">
            <a:extLst>
              <a:ext uri="{FF2B5EF4-FFF2-40B4-BE49-F238E27FC236}">
                <a16:creationId xmlns:a16="http://schemas.microsoft.com/office/drawing/2014/main" id="{0FF0B317-4FC0-4453-823D-E4CC2698C74F}"/>
              </a:ext>
            </a:extLst>
          </xdr:cNvPr>
          <xdr:cNvSpPr>
            <a:spLocks noChangeAspect="1" noChangeShapeType="1"/>
          </xdr:cNvSpPr>
        </xdr:nvSpPr>
        <xdr:spPr bwMode="auto">
          <a:xfrm rot="16200000">
            <a:off x="2857934" y="3736107"/>
            <a:ext cx="324000" cy="873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 type="stealth" w="med" len="med"/>
          </a:ln>
          <a:effectLst>
            <a:outerShdw dist="17961" dir="2700000" algn="ctr" rotWithShape="0">
              <a:schemeClr val="bg1"/>
            </a:outerShdw>
          </a:effectLst>
        </xdr:spPr>
        <xdr:txBody>
          <a:bodyPr wrap="square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AT" sz="10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1" name="Line 72">
            <a:extLst>
              <a:ext uri="{FF2B5EF4-FFF2-40B4-BE49-F238E27FC236}">
                <a16:creationId xmlns:a16="http://schemas.microsoft.com/office/drawing/2014/main" id="{17326D02-04B5-4E85-9641-26DABF3575C3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3553972" y="3253848"/>
            <a:ext cx="216000" cy="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 type="stealth" w="med" len="med"/>
          </a:ln>
          <a:effectLst>
            <a:outerShdw dist="17961" dir="2700000" algn="ctr" rotWithShape="0">
              <a:schemeClr val="bg1"/>
            </a:outerShdw>
          </a:effectLst>
        </xdr:spPr>
        <xdr:txBody>
          <a:bodyPr wrap="square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AT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BF125"/>
  <sheetViews>
    <sheetView showGridLines="0" tabSelected="1" topLeftCell="R1" zoomScale="110" zoomScaleNormal="110" zoomScalePageLayoutView="55" workbookViewId="0">
      <selection activeCell="AD20" sqref="AD20"/>
    </sheetView>
  </sheetViews>
  <sheetFormatPr baseColWidth="10" defaultRowHeight="13.9" customHeight="1" x14ac:dyDescent="0.2"/>
  <cols>
    <col min="1" max="1" width="31" style="10" customWidth="1"/>
    <col min="2" max="2" width="4" style="10" customWidth="1"/>
    <col min="3" max="3" width="15.42578125" style="10" bestFit="1" customWidth="1"/>
    <col min="4" max="4" width="19.42578125" style="10" bestFit="1" customWidth="1"/>
    <col min="5" max="5" width="33.140625" style="10" bestFit="1" customWidth="1"/>
    <col min="6" max="6" width="12.140625" style="10" customWidth="1"/>
    <col min="7" max="7" width="10.42578125" style="10" customWidth="1"/>
    <col min="8" max="8" width="54.7109375" customWidth="1"/>
    <col min="9" max="9" width="40.85546875" customWidth="1"/>
    <col min="10" max="10" width="14.85546875" customWidth="1"/>
    <col min="11" max="11" width="5.42578125" customWidth="1"/>
    <col min="12" max="12" width="37.7109375" customWidth="1"/>
    <col min="13" max="13" width="73.42578125" bestFit="1" customWidth="1"/>
    <col min="14" max="14" width="52.28515625" bestFit="1" customWidth="1"/>
    <col min="15" max="15" width="32.7109375" bestFit="1" customWidth="1"/>
    <col min="16" max="16" width="16.7109375" bestFit="1" customWidth="1"/>
    <col min="17" max="18" width="9.5703125" customWidth="1"/>
    <col min="19" max="20" width="8.7109375" customWidth="1"/>
    <col min="21" max="21" width="11.85546875" customWidth="1"/>
    <col min="22" max="22" width="12.28515625" style="88" customWidth="1"/>
    <col min="23" max="23" width="8.7109375" style="88" customWidth="1"/>
    <col min="24" max="24" width="12.42578125" style="88" customWidth="1"/>
    <col min="25" max="25" width="9.42578125" style="88" customWidth="1"/>
    <col min="26" max="26" width="9" style="88" customWidth="1"/>
    <col min="27" max="27" width="7.7109375" style="88" customWidth="1"/>
    <col min="28" max="28" width="8.7109375" style="9" customWidth="1"/>
    <col min="29" max="29" width="7.5703125" customWidth="1"/>
    <col min="30" max="30" width="8.42578125" customWidth="1"/>
    <col min="31" max="31" width="8.7109375" customWidth="1"/>
    <col min="32" max="32" width="7.140625" customWidth="1"/>
    <col min="33" max="33" width="7.42578125" customWidth="1"/>
    <col min="34" max="34" width="5" customWidth="1"/>
    <col min="35" max="35" width="7.28515625" customWidth="1"/>
    <col min="36" max="36" width="7.140625" customWidth="1"/>
    <col min="37" max="37" width="6.7109375" customWidth="1"/>
    <col min="38" max="38" width="5.7109375" customWidth="1"/>
    <col min="39" max="39" width="8.28515625" customWidth="1"/>
    <col min="40" max="40" width="8.7109375" customWidth="1"/>
    <col min="41" max="41" width="8.28515625" customWidth="1"/>
    <col min="42" max="42" width="9.140625" customWidth="1"/>
    <col min="43" max="43" width="8" customWidth="1"/>
    <col min="44" max="44" width="8.7109375" customWidth="1"/>
    <col min="45" max="45" width="7.7109375" customWidth="1"/>
    <col min="46" max="47" width="7.42578125" customWidth="1"/>
    <col min="48" max="50" width="10" style="18" customWidth="1"/>
    <col min="51" max="52" width="8.42578125" customWidth="1"/>
    <col min="53" max="53" width="6.28515625" style="2" customWidth="1"/>
    <col min="54" max="56" width="7.28515625" customWidth="1"/>
    <col min="57" max="77" width="10.7109375" customWidth="1"/>
  </cols>
  <sheetData>
    <row r="1" spans="1:57" s="21" customFormat="1" ht="13.9" customHeight="1" x14ac:dyDescent="0.2">
      <c r="A1" s="16" t="s">
        <v>100</v>
      </c>
      <c r="B1" s="16"/>
      <c r="C1" s="146" t="s">
        <v>7</v>
      </c>
      <c r="D1" s="145" t="s">
        <v>4</v>
      </c>
      <c r="E1" s="147" t="s">
        <v>37</v>
      </c>
      <c r="F1" s="145" t="s">
        <v>3</v>
      </c>
      <c r="G1" s="145" t="s">
        <v>6</v>
      </c>
      <c r="H1" s="17" t="s">
        <v>5</v>
      </c>
      <c r="I1" s="118"/>
      <c r="J1" s="118"/>
      <c r="K1" s="20"/>
      <c r="L1" s="126" t="s">
        <v>42</v>
      </c>
      <c r="M1" s="270" t="s">
        <v>103</v>
      </c>
      <c r="N1" s="270"/>
      <c r="O1" s="225" t="s">
        <v>40</v>
      </c>
      <c r="P1" s="226" t="s">
        <v>41</v>
      </c>
      <c r="Q1" s="222" t="s">
        <v>87</v>
      </c>
      <c r="R1" s="220" t="s">
        <v>39</v>
      </c>
      <c r="S1" s="247" t="s">
        <v>88</v>
      </c>
      <c r="T1" s="144" t="s">
        <v>89</v>
      </c>
      <c r="U1" s="99"/>
      <c r="V1" s="100"/>
      <c r="W1" s="101"/>
      <c r="Y1" s="101"/>
      <c r="Z1" s="102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</row>
    <row r="2" spans="1:57" s="22" customFormat="1" ht="13.9" customHeight="1" thickBot="1" x14ac:dyDescent="0.25">
      <c r="A2" s="96"/>
      <c r="B2" s="155"/>
      <c r="C2" s="165" t="s">
        <v>102</v>
      </c>
      <c r="D2" s="167"/>
      <c r="E2" s="224"/>
      <c r="F2" s="167"/>
      <c r="G2" s="166"/>
      <c r="H2" s="93"/>
      <c r="I2" s="93"/>
      <c r="J2" s="93"/>
      <c r="L2" s="227" t="s">
        <v>101</v>
      </c>
      <c r="N2" s="153" t="s">
        <v>13</v>
      </c>
      <c r="O2" s="119"/>
      <c r="P2" s="216">
        <f>P3</f>
        <v>0</v>
      </c>
      <c r="Q2" s="216">
        <f>P2+Q3</f>
        <v>0</v>
      </c>
      <c r="R2" s="216">
        <f t="shared" ref="R2:S2" si="0">Q2+R3</f>
        <v>0</v>
      </c>
      <c r="S2" s="216">
        <f t="shared" si="0"/>
        <v>0</v>
      </c>
      <c r="T2" s="216">
        <f>S2+T3</f>
        <v>0</v>
      </c>
      <c r="U2" s="110"/>
      <c r="V2" s="111"/>
      <c r="W2" s="112"/>
      <c r="Y2" s="112"/>
      <c r="Z2" s="97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</row>
    <row r="3" spans="1:57" s="22" customFormat="1" ht="13.9" customHeight="1" thickTop="1" thickBot="1" x14ac:dyDescent="0.25">
      <c r="A3" s="86"/>
      <c r="B3" s="87"/>
      <c r="C3" s="147" t="s">
        <v>28</v>
      </c>
      <c r="D3" s="145" t="s">
        <v>17</v>
      </c>
      <c r="E3" s="147" t="s">
        <v>38</v>
      </c>
      <c r="F3" s="148"/>
      <c r="G3" s="149"/>
      <c r="L3" s="228"/>
      <c r="M3" s="92"/>
      <c r="N3" s="171" t="s">
        <v>29</v>
      </c>
      <c r="O3" s="170"/>
      <c r="P3" s="215"/>
      <c r="Q3" s="215"/>
      <c r="R3" s="215"/>
      <c r="S3" s="215"/>
      <c r="T3" s="215"/>
      <c r="U3" s="23"/>
      <c r="V3" s="111"/>
      <c r="W3" s="112"/>
      <c r="Y3" s="112"/>
      <c r="Z3" s="97"/>
      <c r="AA3" s="95"/>
      <c r="AB3" s="70"/>
      <c r="AC3" s="89"/>
      <c r="AD3" s="11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11"/>
      <c r="AV3" s="67"/>
      <c r="AW3" s="67"/>
      <c r="AX3" s="67"/>
      <c r="AY3" s="67"/>
      <c r="AZ3" s="70"/>
      <c r="BA3" s="67"/>
      <c r="BB3" s="67"/>
      <c r="BC3" s="67"/>
      <c r="BD3" s="67"/>
      <c r="BE3" s="67"/>
    </row>
    <row r="4" spans="1:57" s="22" customFormat="1" ht="13.9" customHeight="1" thickTop="1" x14ac:dyDescent="0.2">
      <c r="A4" s="86"/>
      <c r="B4" s="87"/>
      <c r="C4" s="165" t="s">
        <v>111</v>
      </c>
      <c r="D4" s="168">
        <v>2</v>
      </c>
      <c r="E4" s="154">
        <f>E2/D4</f>
        <v>0</v>
      </c>
      <c r="F4" s="148"/>
      <c r="G4" s="149"/>
      <c r="L4" s="151"/>
      <c r="M4" s="88"/>
      <c r="N4" s="23"/>
      <c r="O4" s="23"/>
      <c r="P4" s="23"/>
      <c r="Q4" s="23"/>
      <c r="R4" s="23"/>
      <c r="S4" s="23"/>
      <c r="T4" s="23"/>
      <c r="U4" s="23"/>
      <c r="V4" s="111"/>
      <c r="W4" s="112"/>
      <c r="Y4" s="112"/>
      <c r="Z4" s="97"/>
      <c r="AA4" s="95"/>
      <c r="AB4" s="70"/>
      <c r="AC4" s="89"/>
      <c r="AD4" s="11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11"/>
      <c r="AV4" s="67"/>
      <c r="AW4" s="67"/>
      <c r="AX4" s="67"/>
      <c r="AY4" s="67"/>
      <c r="AZ4" s="70"/>
      <c r="BA4" s="67"/>
      <c r="BB4" s="67"/>
      <c r="BC4" s="67"/>
      <c r="BD4" s="67"/>
      <c r="BE4" s="67"/>
    </row>
    <row r="5" spans="1:57" s="22" customFormat="1" ht="13.9" customHeight="1" x14ac:dyDescent="0.2">
      <c r="A5" s="169" t="s">
        <v>15</v>
      </c>
      <c r="B5" s="39"/>
      <c r="C5" s="38"/>
      <c r="D5" s="38"/>
      <c r="E5" s="38"/>
      <c r="F5" s="38"/>
      <c r="G5" s="38"/>
      <c r="L5" s="4" t="s">
        <v>104</v>
      </c>
      <c r="M5" s="8" t="s">
        <v>105</v>
      </c>
      <c r="N5" s="24" t="s">
        <v>106</v>
      </c>
      <c r="O5" s="225" t="s">
        <v>107</v>
      </c>
      <c r="P5" s="226" t="s">
        <v>2</v>
      </c>
      <c r="Q5" s="222" t="s">
        <v>31</v>
      </c>
      <c r="R5" s="220" t="s">
        <v>108</v>
      </c>
      <c r="S5" s="247" t="s">
        <v>36</v>
      </c>
      <c r="T5" s="144" t="s">
        <v>109</v>
      </c>
      <c r="U5" s="23"/>
      <c r="V5" s="23"/>
      <c r="W5" s="23"/>
      <c r="Y5" s="23"/>
      <c r="Z5" s="23"/>
      <c r="AA5" s="23"/>
      <c r="AB5" s="35"/>
      <c r="AT5" s="10"/>
      <c r="AY5" s="25"/>
    </row>
    <row r="6" spans="1:57" s="22" customFormat="1" ht="13.9" customHeight="1" x14ac:dyDescent="0.2">
      <c r="A6" s="150"/>
      <c r="B6" s="10"/>
      <c r="C6" s="10"/>
      <c r="D6" s="10"/>
      <c r="E6" s="10"/>
      <c r="F6" s="10"/>
      <c r="G6" s="10"/>
      <c r="L6" s="4"/>
      <c r="M6" s="1"/>
      <c r="N6" s="26"/>
      <c r="O6" s="172"/>
      <c r="P6" s="172"/>
      <c r="Q6" s="172"/>
      <c r="R6" s="172"/>
      <c r="S6" s="172"/>
      <c r="T6" s="172"/>
      <c r="U6" s="23"/>
      <c r="V6" s="23"/>
      <c r="W6" s="23"/>
      <c r="Y6" s="23"/>
      <c r="Z6" s="23"/>
      <c r="AA6" s="23"/>
      <c r="AB6" s="35"/>
      <c r="AT6" s="10"/>
      <c r="AY6" s="25"/>
    </row>
    <row r="7" spans="1:57" s="22" customFormat="1" ht="13.9" customHeight="1" thickBot="1" x14ac:dyDescent="0.25">
      <c r="A7" s="47"/>
      <c r="B7" s="47"/>
      <c r="C7" s="48"/>
      <c r="D7" s="48"/>
      <c r="E7" s="45"/>
      <c r="F7" s="49"/>
      <c r="G7" s="47"/>
      <c r="L7" s="5"/>
      <c r="M7" s="1"/>
      <c r="N7" s="26"/>
      <c r="O7" s="27"/>
      <c r="P7" s="27"/>
      <c r="Q7" s="27"/>
      <c r="R7" s="27"/>
      <c r="S7" s="27"/>
      <c r="T7" s="27"/>
      <c r="U7" s="23"/>
      <c r="V7" s="23"/>
      <c r="W7" s="23"/>
      <c r="Y7" s="23"/>
      <c r="Z7" s="23"/>
      <c r="AA7" s="23"/>
      <c r="AB7" s="35"/>
      <c r="AT7" s="10"/>
      <c r="AY7" s="25"/>
    </row>
    <row r="8" spans="1:57" s="22" customFormat="1" ht="13.9" customHeight="1" x14ac:dyDescent="0.2">
      <c r="A8" s="47"/>
      <c r="B8" s="47"/>
      <c r="C8" s="50"/>
      <c r="D8" s="48"/>
      <c r="E8" s="45"/>
      <c r="F8" s="51"/>
      <c r="G8" s="47"/>
      <c r="L8" s="5"/>
      <c r="M8" s="1"/>
      <c r="N8" s="27"/>
      <c r="O8" s="27"/>
      <c r="P8" s="27"/>
      <c r="Q8" s="27"/>
      <c r="R8" s="27"/>
      <c r="S8" s="27"/>
      <c r="T8" s="27"/>
      <c r="U8" s="23"/>
      <c r="V8" s="60" t="s">
        <v>9</v>
      </c>
      <c r="W8" s="127"/>
      <c r="AT8" s="10"/>
      <c r="AY8" s="25"/>
    </row>
    <row r="9" spans="1:57" s="22" customFormat="1" ht="13.9" customHeight="1" x14ac:dyDescent="0.2">
      <c r="A9" s="46"/>
      <c r="B9" s="46"/>
      <c r="C9" s="46"/>
      <c r="D9" s="46"/>
      <c r="E9" s="46"/>
      <c r="F9" s="46"/>
      <c r="G9" s="46"/>
      <c r="L9" s="3"/>
      <c r="M9" s="6"/>
      <c r="N9" s="28"/>
      <c r="O9" s="29"/>
      <c r="P9" s="29"/>
      <c r="Q9" s="29"/>
      <c r="R9" s="29"/>
      <c r="S9" s="29"/>
      <c r="T9" s="29"/>
      <c r="U9" s="23"/>
      <c r="V9" s="61" t="s">
        <v>8</v>
      </c>
      <c r="W9" s="128"/>
      <c r="AT9" s="10"/>
      <c r="AY9" s="25"/>
    </row>
    <row r="10" spans="1:57" s="22" customFormat="1" ht="13.9" customHeight="1" x14ac:dyDescent="0.2">
      <c r="A10" s="46"/>
      <c r="B10" s="46"/>
      <c r="C10" s="46"/>
      <c r="D10" s="46"/>
      <c r="E10" s="46"/>
      <c r="F10" s="46"/>
      <c r="G10" s="46"/>
      <c r="L10" s="7"/>
      <c r="M10" s="157"/>
      <c r="N10" s="158"/>
      <c r="O10" s="156"/>
      <c r="P10" s="156"/>
      <c r="Q10" s="156"/>
      <c r="R10" s="156"/>
      <c r="S10" s="156"/>
      <c r="T10" s="156"/>
      <c r="U10" s="23"/>
      <c r="V10" s="179" t="s">
        <v>2</v>
      </c>
      <c r="W10" s="249"/>
      <c r="AT10" s="10"/>
      <c r="AY10" s="25"/>
    </row>
    <row r="11" spans="1:57" s="32" customFormat="1" ht="13.9" customHeight="1" thickBot="1" x14ac:dyDescent="0.25">
      <c r="A11" s="47"/>
      <c r="B11" s="47"/>
      <c r="C11" s="47"/>
      <c r="D11" s="47"/>
      <c r="E11" s="47"/>
      <c r="F11" s="47"/>
      <c r="G11" s="47"/>
      <c r="L11" s="13"/>
      <c r="M11" s="85"/>
      <c r="N11" s="54"/>
      <c r="O11" s="31"/>
      <c r="P11" s="31"/>
      <c r="Q11" s="31"/>
      <c r="R11" s="31"/>
      <c r="S11" s="31"/>
      <c r="T11" s="31"/>
      <c r="U11" s="23"/>
      <c r="V11" s="248">
        <f>T11</f>
        <v>0</v>
      </c>
      <c r="W11" s="250"/>
      <c r="AT11" s="12"/>
      <c r="AY11" s="34"/>
    </row>
    <row r="12" spans="1:57" s="32" customFormat="1" ht="13.9" customHeight="1" x14ac:dyDescent="0.2">
      <c r="A12" s="47"/>
      <c r="B12" s="47"/>
      <c r="C12" s="47"/>
      <c r="D12" s="47"/>
      <c r="E12" s="47"/>
      <c r="F12" s="47"/>
      <c r="G12" s="47"/>
      <c r="L12" s="173"/>
      <c r="M12" s="22"/>
      <c r="N12" s="22"/>
      <c r="O12" s="22"/>
      <c r="P12" s="22"/>
      <c r="Q12" s="22"/>
      <c r="R12" s="22"/>
      <c r="S12" s="22"/>
      <c r="T12" s="22"/>
      <c r="U12" s="23"/>
      <c r="V12" s="33"/>
      <c r="W12" s="33"/>
      <c r="AT12" s="12"/>
      <c r="AY12" s="34"/>
    </row>
    <row r="13" spans="1:57" s="22" customFormat="1" ht="13.9" customHeight="1" x14ac:dyDescent="0.2">
      <c r="A13" s="47"/>
      <c r="B13" s="47"/>
      <c r="C13" s="47"/>
      <c r="D13" s="47"/>
      <c r="E13" s="47"/>
      <c r="F13" s="47"/>
      <c r="G13" s="47"/>
      <c r="L13" s="173" t="s">
        <v>110</v>
      </c>
      <c r="U13" s="23"/>
      <c r="V13" s="23"/>
      <c r="W13" s="23"/>
      <c r="X13" s="32"/>
      <c r="Y13" s="160"/>
      <c r="Z13" s="32"/>
      <c r="AA13" s="32"/>
      <c r="AB13" s="32"/>
      <c r="AT13" s="10"/>
      <c r="AY13" s="25"/>
    </row>
    <row r="14" spans="1:57" s="22" customFormat="1" ht="13.9" customHeight="1" x14ac:dyDescent="0.2">
      <c r="A14" s="47"/>
      <c r="B14" s="47"/>
      <c r="C14" s="47"/>
      <c r="D14" s="47"/>
      <c r="E14" s="47"/>
      <c r="F14" s="47"/>
      <c r="G14" s="47"/>
      <c r="L14" s="5"/>
      <c r="U14" s="23"/>
      <c r="V14" s="23"/>
      <c r="W14" s="23"/>
      <c r="X14" s="32"/>
      <c r="Y14" s="32"/>
      <c r="Z14" s="32"/>
      <c r="AA14" s="32"/>
      <c r="AB14" s="32"/>
      <c r="AC14"/>
      <c r="AT14" s="10"/>
      <c r="AY14" s="25"/>
    </row>
    <row r="15" spans="1:57" s="22" customFormat="1" ht="13.9" customHeight="1" x14ac:dyDescent="0.2">
      <c r="A15" s="52"/>
      <c r="B15" s="52"/>
      <c r="C15" s="52"/>
      <c r="D15" s="52"/>
      <c r="E15" s="52"/>
      <c r="F15" s="52"/>
      <c r="G15" s="52"/>
      <c r="L15" s="5"/>
      <c r="U15" s="23"/>
      <c r="V15" s="23"/>
      <c r="W15" s="23"/>
      <c r="X15" s="132"/>
      <c r="Y15" s="245"/>
      <c r="Z15" s="245"/>
      <c r="AA15" s="245"/>
      <c r="AB15" s="245"/>
      <c r="AC15" s="245"/>
      <c r="AD15" s="245"/>
      <c r="AT15" s="10"/>
      <c r="AY15" s="25"/>
    </row>
    <row r="16" spans="1:57" s="22" customFormat="1" ht="13.9" customHeight="1" thickBot="1" x14ac:dyDescent="0.25">
      <c r="A16" s="47"/>
      <c r="B16" s="47"/>
      <c r="C16" s="47"/>
      <c r="D16" s="47"/>
      <c r="E16" s="47"/>
      <c r="F16" s="47"/>
      <c r="G16" s="47"/>
      <c r="L16" s="229" t="s">
        <v>25</v>
      </c>
      <c r="M16" s="120"/>
      <c r="N16" s="120"/>
      <c r="O16" s="120"/>
      <c r="P16" s="120"/>
      <c r="Q16" s="120"/>
      <c r="R16" s="120"/>
      <c r="S16" s="120"/>
      <c r="T16" s="120"/>
      <c r="U16" s="23"/>
      <c r="V16" s="23"/>
      <c r="W16" s="23"/>
      <c r="X16" s="217"/>
      <c r="Y16" s="245"/>
      <c r="Z16" s="245"/>
      <c r="AT16" s="10"/>
      <c r="AY16" s="25"/>
    </row>
    <row r="17" spans="1:51" s="22" customFormat="1" ht="13.9" customHeight="1" x14ac:dyDescent="0.2">
      <c r="A17" s="47"/>
      <c r="B17" s="47"/>
      <c r="C17" s="47"/>
      <c r="D17" s="47"/>
      <c r="E17" s="47"/>
      <c r="F17" s="73"/>
      <c r="G17" s="73"/>
      <c r="M17" s="90" t="s">
        <v>34</v>
      </c>
      <c r="N17" s="54" t="s">
        <v>35</v>
      </c>
      <c r="O17" s="54"/>
      <c r="P17" s="181" t="e">
        <f>P11/P24</f>
        <v>#DIV/0!</v>
      </c>
      <c r="Q17" s="181" t="e">
        <f>Q11/Q24</f>
        <v>#DIV/0!</v>
      </c>
      <c r="R17" s="181" t="e">
        <f>R11/R24</f>
        <v>#DIV/0!</v>
      </c>
      <c r="S17" s="181" t="e">
        <f>S11/S24</f>
        <v>#DIV/0!</v>
      </c>
      <c r="T17" s="181" t="e">
        <f>T11/T24</f>
        <v>#DIV/0!</v>
      </c>
      <c r="V17" s="121"/>
      <c r="W17" s="59"/>
      <c r="X17" s="223"/>
      <c r="Y17" s="245"/>
      <c r="Z17" s="23"/>
      <c r="AT17" s="10"/>
      <c r="AY17" s="25"/>
    </row>
    <row r="18" spans="1:51" s="22" customFormat="1" ht="13.9" customHeight="1" x14ac:dyDescent="0.2">
      <c r="A18" s="218" t="s">
        <v>32</v>
      </c>
      <c r="B18" s="218" t="s">
        <v>33</v>
      </c>
      <c r="D18" s="73"/>
      <c r="E18" s="73"/>
      <c r="F18" s="76"/>
      <c r="G18" s="73"/>
      <c r="L18" s="63"/>
      <c r="M18" s="90" t="s">
        <v>44</v>
      </c>
      <c r="N18" s="54" t="s">
        <v>35</v>
      </c>
      <c r="O18" s="54"/>
      <c r="P18" s="65" t="e">
        <f>P17-$W$20</f>
        <v>#DIV/0!</v>
      </c>
      <c r="Q18" s="65" t="e">
        <f>Q17-$W$20</f>
        <v>#DIV/0!</v>
      </c>
      <c r="R18" s="65" t="e">
        <f>R17-$W$20</f>
        <v>#DIV/0!</v>
      </c>
      <c r="S18" s="65" t="e">
        <f>S17-$W$20</f>
        <v>#DIV/0!</v>
      </c>
      <c r="T18" s="65" t="e">
        <f>T17-$W$20</f>
        <v>#DIV/0!</v>
      </c>
      <c r="U18" s="14"/>
      <c r="V18" s="72"/>
      <c r="X18" s="133"/>
      <c r="Y18" s="252"/>
      <c r="Z18" s="252"/>
      <c r="AA18" s="221"/>
      <c r="AB18" s="221"/>
      <c r="AC18" s="221"/>
      <c r="AD18" s="221"/>
      <c r="AE18" s="221"/>
      <c r="AF18" s="221"/>
      <c r="AG18" s="221"/>
      <c r="AT18" s="10"/>
      <c r="AY18" s="25"/>
    </row>
    <row r="19" spans="1:51" s="22" customFormat="1" ht="13.9" customHeight="1" x14ac:dyDescent="0.2">
      <c r="A19" s="74" t="s">
        <v>10</v>
      </c>
      <c r="B19" s="75" t="s">
        <v>14</v>
      </c>
      <c r="C19" s="73"/>
      <c r="E19" s="80"/>
      <c r="F19" s="76"/>
      <c r="G19" s="80"/>
      <c r="L19" s="14"/>
      <c r="M19" s="14"/>
      <c r="N19" s="14"/>
      <c r="O19" s="14"/>
      <c r="P19" s="226" t="str">
        <f>P1</f>
        <v>1ROX</v>
      </c>
      <c r="Q19" s="222" t="str">
        <f t="shared" ref="Q19:T19" si="1">Q1</f>
        <v>1S</v>
      </c>
      <c r="R19" s="220" t="str">
        <f t="shared" si="1"/>
        <v>2D</v>
      </c>
      <c r="S19" s="247" t="str">
        <f t="shared" si="1"/>
        <v>3P</v>
      </c>
      <c r="T19" s="144" t="str">
        <f t="shared" si="1"/>
        <v>4Ama</v>
      </c>
      <c r="U19" s="14"/>
      <c r="V19" s="121"/>
      <c r="W19" s="122" t="s">
        <v>2</v>
      </c>
      <c r="X19" s="23"/>
      <c r="AT19" s="10"/>
      <c r="AY19" s="25"/>
    </row>
    <row r="20" spans="1:51" s="35" customFormat="1" ht="13.9" customHeight="1" x14ac:dyDescent="0.2">
      <c r="A20" s="77" t="s">
        <v>11</v>
      </c>
      <c r="B20" s="78" t="s">
        <v>0</v>
      </c>
      <c r="C20" s="73"/>
      <c r="D20" s="79"/>
      <c r="E20" s="73"/>
      <c r="F20" s="76"/>
      <c r="G20" s="73"/>
      <c r="L20" s="251"/>
      <c r="M20" s="160"/>
      <c r="N20" s="160"/>
      <c r="O20" s="160"/>
      <c r="P20" s="203"/>
      <c r="Q20" s="203"/>
      <c r="R20" s="203"/>
      <c r="S20" s="203"/>
      <c r="T20" s="203"/>
      <c r="U20" s="14"/>
      <c r="V20" s="123"/>
      <c r="W20" s="124" t="e">
        <f>V11/$T$24</f>
        <v>#DIV/0!</v>
      </c>
      <c r="X20" s="32"/>
      <c r="Y20" s="32"/>
      <c r="Z20" s="32"/>
      <c r="AA20" s="32"/>
      <c r="AB20" s="32"/>
      <c r="AT20" s="11"/>
      <c r="AY20" s="36"/>
    </row>
    <row r="21" spans="1:51" s="14" customFormat="1" ht="13.9" customHeight="1" x14ac:dyDescent="0.2">
      <c r="A21" s="129" t="s">
        <v>2</v>
      </c>
      <c r="B21" s="130" t="s">
        <v>1</v>
      </c>
      <c r="C21" s="131"/>
      <c r="D21" s="73"/>
      <c r="E21" s="53"/>
      <c r="F21" s="53"/>
      <c r="G21" s="53"/>
      <c r="L21" s="251"/>
      <c r="M21" s="160"/>
      <c r="N21" s="160"/>
      <c r="O21" s="160"/>
      <c r="P21" s="203"/>
      <c r="Q21" s="203"/>
      <c r="R21" s="203"/>
      <c r="S21" s="203"/>
      <c r="T21" s="203"/>
      <c r="X21" s="32"/>
      <c r="Y21" s="32"/>
      <c r="Z21" s="32"/>
      <c r="AA21" s="32"/>
      <c r="AB21" s="32"/>
      <c r="AT21" s="19"/>
      <c r="AY21" s="15"/>
    </row>
    <row r="22" spans="1:51" s="14" customFormat="1" ht="13.9" customHeight="1" x14ac:dyDescent="0.2">
      <c r="A22" s="57"/>
      <c r="B22" s="58"/>
      <c r="C22" s="53"/>
      <c r="D22" s="53"/>
      <c r="E22" s="53"/>
      <c r="F22" s="53"/>
      <c r="G22" s="53"/>
      <c r="L22" s="35"/>
      <c r="T22" s="35"/>
      <c r="X22" s="32"/>
      <c r="Y22" s="32"/>
      <c r="Z22" s="32"/>
      <c r="AA22" s="32"/>
      <c r="AB22" s="32"/>
      <c r="AC22"/>
      <c r="AT22" s="19"/>
      <c r="AY22" s="15"/>
    </row>
    <row r="23" spans="1:51" s="14" customFormat="1" ht="13.9" customHeight="1" thickBot="1" x14ac:dyDescent="0.25">
      <c r="A23" s="57"/>
      <c r="B23" s="58"/>
      <c r="C23" s="53"/>
      <c r="D23" s="53"/>
      <c r="E23" s="53"/>
      <c r="F23" s="53"/>
      <c r="G23" s="53"/>
      <c r="L23" s="185"/>
      <c r="P23" s="203"/>
      <c r="Q23" s="203"/>
      <c r="R23" s="203"/>
      <c r="X23" s="32"/>
      <c r="Y23" s="32"/>
      <c r="Z23" s="32"/>
      <c r="AA23" s="32"/>
      <c r="AB23" s="32"/>
      <c r="AC23" s="117"/>
      <c r="AT23" s="19"/>
      <c r="AY23" s="15"/>
    </row>
    <row r="24" spans="1:51" s="14" customFormat="1" ht="13.9" customHeight="1" thickBot="1" x14ac:dyDescent="0.25">
      <c r="A24" s="57"/>
      <c r="B24" s="58"/>
      <c r="C24" s="53"/>
      <c r="D24" s="53"/>
      <c r="E24" s="53"/>
      <c r="F24" s="53"/>
      <c r="G24" s="53"/>
      <c r="M24" s="182" t="s">
        <v>24</v>
      </c>
      <c r="N24" s="182" t="s">
        <v>30</v>
      </c>
      <c r="O24" s="183"/>
      <c r="P24" s="159">
        <f>$E$4-($E$4*P2/1000)/2</f>
        <v>0</v>
      </c>
      <c r="Q24" s="159">
        <f>$E$4-($E$4*Q2/1000)/2</f>
        <v>0</v>
      </c>
      <c r="R24" s="159">
        <f>$E$4-($E$4*R2/1000)/2</f>
        <v>0</v>
      </c>
      <c r="S24" s="159">
        <f>$E$4-($E$4*S2/1000)/2</f>
        <v>0</v>
      </c>
      <c r="T24" s="159">
        <f>$E$4-($E$4*T2/1000)/2</f>
        <v>0</v>
      </c>
      <c r="X24" s="32"/>
      <c r="Y24" s="32"/>
      <c r="Z24" s="32"/>
      <c r="AA24" s="32"/>
      <c r="AB24" s="32"/>
      <c r="AC24" s="116"/>
      <c r="AT24" s="19"/>
      <c r="AY24" s="15"/>
    </row>
    <row r="25" spans="1:51" s="14" customFormat="1" ht="13.9" customHeight="1" thickBot="1" x14ac:dyDescent="0.25">
      <c r="A25" s="16" t="s">
        <v>16</v>
      </c>
      <c r="B25" s="16"/>
      <c r="C25" s="44"/>
      <c r="D25" s="17"/>
      <c r="E25" s="17"/>
      <c r="F25" s="17"/>
      <c r="G25" s="17"/>
      <c r="L25" s="180" t="s">
        <v>21</v>
      </c>
      <c r="M25" s="120"/>
      <c r="N25" s="55"/>
      <c r="O25" s="55"/>
      <c r="T25" s="35"/>
      <c r="X25" s="32"/>
      <c r="Y25" s="32"/>
      <c r="Z25" s="32"/>
      <c r="AA25" s="32"/>
      <c r="AB25" s="32"/>
      <c r="AC25" s="115"/>
      <c r="AT25" s="19"/>
      <c r="AY25" s="15"/>
    </row>
    <row r="26" spans="1:51" s="14" customFormat="1" ht="13.9" customHeight="1" x14ac:dyDescent="0.2">
      <c r="A26" s="16" t="s">
        <v>19</v>
      </c>
      <c r="B26" s="37"/>
      <c r="C26" s="43"/>
      <c r="D26" s="41"/>
      <c r="E26" s="42"/>
      <c r="F26" s="40"/>
      <c r="G26" s="41"/>
      <c r="L26" s="174"/>
      <c r="P26" s="226" t="str">
        <f>P1</f>
        <v>1ROX</v>
      </c>
      <c r="Q26" s="222" t="str">
        <f>Q1</f>
        <v>1S</v>
      </c>
      <c r="R26" s="220" t="str">
        <f>R1</f>
        <v>2D</v>
      </c>
      <c r="S26" s="247" t="str">
        <f>S1</f>
        <v>3P</v>
      </c>
      <c r="T26" s="144" t="str">
        <f>T1</f>
        <v>4Ama</v>
      </c>
      <c r="X26" s="32"/>
      <c r="Y26" s="32"/>
      <c r="Z26" s="32"/>
      <c r="AA26" s="32"/>
      <c r="AB26" s="32"/>
      <c r="AC26"/>
      <c r="AT26" s="19"/>
      <c r="AY26" s="15"/>
    </row>
    <row r="27" spans="1:51" s="14" customFormat="1" ht="13.9" customHeight="1" x14ac:dyDescent="0.25">
      <c r="A27" s="96" t="s">
        <v>20</v>
      </c>
      <c r="B27" s="58"/>
      <c r="C27" s="53"/>
      <c r="D27" s="53"/>
      <c r="E27" s="53"/>
      <c r="F27" s="53"/>
      <c r="G27" s="53"/>
      <c r="L27" s="35"/>
      <c r="M27" s="175" t="s">
        <v>26</v>
      </c>
      <c r="N27" s="164" t="s">
        <v>18</v>
      </c>
      <c r="O27" s="164"/>
      <c r="P27" s="177" t="e">
        <f>P53</f>
        <v>#DIV/0!</v>
      </c>
      <c r="Q27" s="177" t="e">
        <f t="shared" ref="Q27" si="2">Q53</f>
        <v>#DIV/0!</v>
      </c>
      <c r="R27" s="177" t="e">
        <f>R53</f>
        <v>#DIV/0!</v>
      </c>
      <c r="S27" s="177" t="e">
        <f>S53</f>
        <v>#DIV/0!</v>
      </c>
      <c r="T27" s="177" t="e">
        <f>T53</f>
        <v>#DIV/0!</v>
      </c>
      <c r="X27" s="32"/>
      <c r="Y27" s="32"/>
      <c r="Z27" s="32"/>
      <c r="AA27" s="32"/>
      <c r="AB27" s="32"/>
      <c r="AT27" s="19"/>
      <c r="AY27" s="15"/>
    </row>
    <row r="28" spans="1:51" s="14" customFormat="1" ht="13.9" customHeight="1" x14ac:dyDescent="0.2">
      <c r="A28" s="150"/>
      <c r="B28" s="58"/>
      <c r="C28" s="53"/>
      <c r="D28" s="53"/>
      <c r="E28" s="53"/>
      <c r="F28" s="53"/>
      <c r="G28" s="53"/>
      <c r="L28" s="35"/>
      <c r="M28" s="163" t="s">
        <v>43</v>
      </c>
      <c r="N28" s="164" t="s">
        <v>35</v>
      </c>
      <c r="O28" s="176"/>
      <c r="P28" s="178" t="e">
        <f>P55</f>
        <v>#DIV/0!</v>
      </c>
      <c r="Q28" s="178" t="e">
        <f t="shared" ref="Q28" si="3">Q55</f>
        <v>#DIV/0!</v>
      </c>
      <c r="R28" s="178" t="e">
        <f>R55</f>
        <v>#DIV/0!</v>
      </c>
      <c r="S28" s="178" t="e">
        <f>S55</f>
        <v>#DIV/0!</v>
      </c>
      <c r="T28" s="178" t="e">
        <f>T55</f>
        <v>#DIV/0!</v>
      </c>
      <c r="X28" s="32"/>
      <c r="Y28" s="32"/>
      <c r="Z28" s="32"/>
      <c r="AA28" s="32"/>
      <c r="AB28" s="32"/>
      <c r="AT28" s="19"/>
      <c r="AY28" s="15"/>
    </row>
    <row r="29" spans="1:51" s="14" customFormat="1" ht="13.9" customHeight="1" thickBot="1" x14ac:dyDescent="0.3">
      <c r="A29" s="57"/>
      <c r="B29" s="58"/>
      <c r="C29" s="53"/>
      <c r="D29" s="53"/>
      <c r="E29" s="53"/>
      <c r="F29" s="53"/>
      <c r="G29" s="53"/>
      <c r="L29" s="120"/>
      <c r="M29" s="161" t="s">
        <v>23</v>
      </c>
      <c r="N29" s="162" t="s">
        <v>12</v>
      </c>
      <c r="O29" s="184"/>
      <c r="P29" s="159" t="e">
        <f>P28/P17</f>
        <v>#DIV/0!</v>
      </c>
      <c r="Q29" s="159" t="e">
        <f>Q28/Q17</f>
        <v>#DIV/0!</v>
      </c>
      <c r="R29" s="159" t="e">
        <f>R28/R17</f>
        <v>#DIV/0!</v>
      </c>
      <c r="S29" s="159" t="e">
        <f>S28/S17</f>
        <v>#DIV/0!</v>
      </c>
      <c r="T29" s="159" t="e">
        <f>T28/T17</f>
        <v>#DIV/0!</v>
      </c>
      <c r="X29" s="32"/>
      <c r="Y29" s="32"/>
      <c r="Z29" s="32"/>
      <c r="AA29" s="32"/>
      <c r="AB29" s="32"/>
      <c r="AT29" s="19"/>
      <c r="AY29" s="15"/>
    </row>
    <row r="30" spans="1:51" s="14" customFormat="1" ht="13.9" customHeight="1" x14ac:dyDescent="0.2">
      <c r="A30" s="57"/>
      <c r="B30" s="58"/>
      <c r="C30" s="53"/>
      <c r="D30" s="53"/>
      <c r="E30" s="53"/>
      <c r="F30" s="53"/>
      <c r="G30" s="53"/>
      <c r="M30" s="186"/>
      <c r="N30" s="187"/>
      <c r="O30" s="187"/>
      <c r="P30" s="187"/>
      <c r="Q30" s="187"/>
      <c r="R30" s="187"/>
      <c r="S30" s="187"/>
      <c r="T30" s="187"/>
      <c r="U30" s="35"/>
      <c r="X30" s="32"/>
      <c r="Y30" s="32"/>
      <c r="Z30" s="32"/>
      <c r="AA30" s="32"/>
      <c r="AB30" s="32"/>
      <c r="AT30" s="19"/>
      <c r="AY30" s="15"/>
    </row>
    <row r="31" spans="1:51" s="14" customFormat="1" ht="13.9" customHeight="1" thickBot="1" x14ac:dyDescent="0.25">
      <c r="A31" s="57"/>
      <c r="B31" s="58"/>
      <c r="C31" s="53"/>
      <c r="D31" s="53"/>
      <c r="E31" s="53"/>
      <c r="F31" s="53"/>
      <c r="G31" s="53"/>
      <c r="L31" s="229" t="s">
        <v>22</v>
      </c>
      <c r="M31" s="185"/>
      <c r="N31" s="185"/>
      <c r="O31" s="185"/>
      <c r="P31" s="185"/>
      <c r="Q31" s="185"/>
      <c r="R31" s="185"/>
      <c r="S31" s="185"/>
      <c r="T31" s="185"/>
      <c r="U31" s="35"/>
      <c r="X31" s="32"/>
      <c r="Y31" s="32"/>
      <c r="Z31" s="32"/>
      <c r="AA31" s="32"/>
      <c r="AB31" s="32"/>
      <c r="AC31"/>
      <c r="AT31" s="19"/>
      <c r="AY31" s="15"/>
    </row>
    <row r="32" spans="1:51" s="14" customFormat="1" ht="13.9" customHeight="1" x14ac:dyDescent="0.2">
      <c r="A32" s="57"/>
      <c r="B32" s="58"/>
      <c r="C32" s="53"/>
      <c r="D32" s="53"/>
      <c r="E32" s="53"/>
      <c r="F32" s="53"/>
      <c r="G32" s="53"/>
      <c r="M32" s="193"/>
      <c r="N32" s="193"/>
      <c r="O32" s="197" t="s">
        <v>119</v>
      </c>
      <c r="P32" s="197"/>
      <c r="Q32" s="197"/>
      <c r="R32" s="197"/>
      <c r="S32" s="197"/>
      <c r="U32" s="35"/>
      <c r="X32" s="32"/>
      <c r="Y32" s="32"/>
      <c r="Z32" s="32"/>
      <c r="AA32" s="32"/>
      <c r="AB32" s="32"/>
      <c r="AC32" s="117"/>
      <c r="AT32" s="19"/>
      <c r="AY32" s="15"/>
    </row>
    <row r="33" spans="1:51" s="14" customFormat="1" ht="24" customHeight="1" thickBot="1" x14ac:dyDescent="0.25">
      <c r="A33" s="57"/>
      <c r="B33" s="58"/>
      <c r="C33" s="53"/>
      <c r="D33" s="53"/>
      <c r="E33" s="53"/>
      <c r="F33" s="53"/>
      <c r="G33" s="53"/>
      <c r="O33" s="200" t="s">
        <v>45</v>
      </c>
      <c r="P33" s="200" t="s">
        <v>46</v>
      </c>
      <c r="Q33" s="200">
        <v>2</v>
      </c>
      <c r="R33" s="200">
        <v>3</v>
      </c>
      <c r="S33" s="200">
        <v>4</v>
      </c>
      <c r="T33" s="200">
        <v>5</v>
      </c>
      <c r="U33" s="235"/>
      <c r="X33" s="32"/>
      <c r="Y33" s="32"/>
      <c r="Z33" s="32"/>
      <c r="AA33" s="32"/>
      <c r="AB33" s="32"/>
      <c r="AC33" s="116"/>
      <c r="AT33" s="19"/>
      <c r="AY33" s="15"/>
    </row>
    <row r="34" spans="1:51" s="14" customFormat="1" ht="15.75" customHeight="1" thickTop="1" thickBot="1" x14ac:dyDescent="0.3">
      <c r="A34" s="57"/>
      <c r="B34" s="58"/>
      <c r="C34" s="53"/>
      <c r="D34" s="53"/>
      <c r="E34" s="53"/>
      <c r="F34" s="53"/>
      <c r="G34" s="53"/>
      <c r="L34" s="194" t="s">
        <v>27</v>
      </c>
      <c r="M34" s="195"/>
      <c r="N34" s="196"/>
      <c r="O34" s="233"/>
      <c r="P34" s="232"/>
      <c r="Q34" s="232"/>
      <c r="R34" s="232"/>
      <c r="S34" s="232"/>
      <c r="T34" s="232"/>
      <c r="U34" s="109" t="s">
        <v>99</v>
      </c>
      <c r="X34" s="32"/>
      <c r="Y34" s="32"/>
      <c r="Z34" s="32"/>
      <c r="AA34" s="32"/>
      <c r="AB34" s="32"/>
      <c r="AC34" s="115"/>
      <c r="AT34" s="19"/>
      <c r="AY34" s="15"/>
    </row>
    <row r="35" spans="1:51" s="14" customFormat="1" ht="13.9" customHeight="1" thickTop="1" x14ac:dyDescent="0.2">
      <c r="A35" s="57"/>
      <c r="B35" s="58"/>
      <c r="C35" s="53"/>
      <c r="D35" s="53"/>
      <c r="E35" s="53"/>
      <c r="F35" s="53"/>
      <c r="G35" s="53"/>
      <c r="P35" s="193"/>
      <c r="Q35" s="193"/>
      <c r="R35" s="193"/>
      <c r="S35" s="200"/>
      <c r="T35" s="200"/>
      <c r="U35" s="109"/>
      <c r="V35" s="200"/>
      <c r="X35" s="32"/>
      <c r="Y35" s="32"/>
      <c r="Z35" s="32"/>
      <c r="AA35" s="32"/>
      <c r="AB35" s="32"/>
      <c r="AC35"/>
      <c r="AT35" s="19"/>
      <c r="AY35" s="15"/>
    </row>
    <row r="36" spans="1:51" s="14" customFormat="1" ht="13.15" customHeight="1" x14ac:dyDescent="0.2">
      <c r="A36" s="57"/>
      <c r="B36" s="58"/>
      <c r="C36" s="53"/>
      <c r="D36" s="53"/>
      <c r="E36" s="53"/>
      <c r="F36" s="53"/>
      <c r="G36" s="53"/>
      <c r="M36" s="246"/>
      <c r="O36" s="234"/>
      <c r="P36" s="234"/>
      <c r="Q36" s="234"/>
      <c r="R36" s="234"/>
      <c r="S36" s="234"/>
      <c r="T36" s="234"/>
      <c r="U36" s="236"/>
      <c r="V36" s="236"/>
      <c r="W36" s="236"/>
      <c r="X36" s="32"/>
      <c r="Y36" s="32"/>
      <c r="Z36" s="32"/>
      <c r="AA36" s="32"/>
      <c r="AB36" s="32"/>
      <c r="AT36" s="19"/>
      <c r="AY36" s="15"/>
    </row>
    <row r="37" spans="1:51" s="14" customFormat="1" ht="13.9" customHeight="1" x14ac:dyDescent="0.2">
      <c r="A37" s="57"/>
      <c r="B37" s="58"/>
      <c r="C37" s="53"/>
      <c r="D37" s="53"/>
      <c r="E37" s="53"/>
      <c r="F37" s="53"/>
      <c r="G37" s="53"/>
      <c r="M37" s="246" t="s">
        <v>120</v>
      </c>
      <c r="O37" s="152" t="e">
        <f>$O34/O34</f>
        <v>#DIV/0!</v>
      </c>
      <c r="P37" s="152" t="e">
        <f t="shared" ref="P37:T37" si="4">$O34/P34</f>
        <v>#DIV/0!</v>
      </c>
      <c r="Q37" s="152" t="e">
        <f t="shared" si="4"/>
        <v>#DIV/0!</v>
      </c>
      <c r="R37" s="152" t="e">
        <f t="shared" si="4"/>
        <v>#DIV/0!</v>
      </c>
      <c r="S37" s="152" t="e">
        <f t="shared" si="4"/>
        <v>#DIV/0!</v>
      </c>
      <c r="T37" s="152" t="e">
        <f t="shared" si="4"/>
        <v>#DIV/0!</v>
      </c>
      <c r="U37" s="235"/>
      <c r="V37" s="235"/>
      <c r="W37" s="235"/>
      <c r="X37" s="32"/>
      <c r="Y37" s="32"/>
      <c r="Z37" s="32"/>
      <c r="AA37" s="32"/>
      <c r="AB37" s="32"/>
      <c r="AT37" s="19"/>
      <c r="AY37" s="15"/>
    </row>
    <row r="38" spans="1:51" s="14" customFormat="1" ht="13.9" customHeight="1" x14ac:dyDescent="0.2">
      <c r="A38" s="57"/>
      <c r="B38" s="58"/>
      <c r="C38" s="53"/>
      <c r="D38" s="53"/>
      <c r="E38" s="53"/>
      <c r="F38" s="53"/>
      <c r="G38" s="53"/>
      <c r="L38" s="246"/>
      <c r="P38" s="193"/>
      <c r="Q38" s="193"/>
      <c r="R38" s="193"/>
      <c r="S38" s="193"/>
      <c r="T38" s="200"/>
      <c r="U38" s="235"/>
      <c r="V38" s="235"/>
      <c r="W38" s="235"/>
      <c r="X38" s="32"/>
      <c r="Y38" s="32"/>
      <c r="Z38" s="32"/>
      <c r="AA38" s="32"/>
      <c r="AB38" s="32"/>
      <c r="AT38" s="19"/>
      <c r="AY38" s="15"/>
    </row>
    <row r="39" spans="1:51" s="14" customFormat="1" ht="13.9" customHeight="1" x14ac:dyDescent="0.2">
      <c r="A39" s="57"/>
      <c r="B39" s="58"/>
      <c r="C39" s="53"/>
      <c r="D39" s="53"/>
      <c r="E39" s="53"/>
      <c r="F39" s="53"/>
      <c r="G39" s="53"/>
      <c r="L39" s="151"/>
      <c r="M39" s="88"/>
      <c r="N39" s="23"/>
      <c r="U39" s="152"/>
      <c r="V39" s="152"/>
      <c r="W39" s="152"/>
      <c r="X39" s="32"/>
      <c r="Y39" s="32"/>
      <c r="Z39" s="32"/>
      <c r="AA39" s="32"/>
      <c r="AB39" s="32"/>
      <c r="AT39" s="19"/>
      <c r="AY39" s="15"/>
    </row>
    <row r="40" spans="1:51" s="14" customFormat="1" ht="13.9" customHeight="1" x14ac:dyDescent="0.2">
      <c r="A40" s="57"/>
      <c r="B40" s="58"/>
      <c r="C40" s="53"/>
      <c r="D40" s="53"/>
      <c r="E40" s="53"/>
      <c r="F40" s="53"/>
      <c r="G40" s="53"/>
      <c r="L40" s="4" t="s">
        <v>104</v>
      </c>
      <c r="M40" s="8" t="s">
        <v>105</v>
      </c>
      <c r="N40" s="24" t="s">
        <v>106</v>
      </c>
      <c r="O40" s="225" t="s">
        <v>107</v>
      </c>
      <c r="P40" s="226" t="s">
        <v>2</v>
      </c>
      <c r="Q40" s="222" t="s">
        <v>31</v>
      </c>
      <c r="R40" s="220" t="s">
        <v>108</v>
      </c>
      <c r="S40" s="247" t="s">
        <v>36</v>
      </c>
      <c r="T40" s="144" t="s">
        <v>109</v>
      </c>
      <c r="U40" s="35"/>
      <c r="X40" s="32"/>
      <c r="Y40" s="32"/>
      <c r="Z40" s="32"/>
      <c r="AA40" s="32"/>
      <c r="AB40" s="32"/>
      <c r="AT40" s="19"/>
      <c r="AY40" s="15"/>
    </row>
    <row r="41" spans="1:51" s="14" customFormat="1" ht="13.9" customHeight="1" x14ac:dyDescent="0.2">
      <c r="A41" s="57"/>
      <c r="B41" s="58"/>
      <c r="C41" s="53"/>
      <c r="D41" s="53"/>
      <c r="E41" s="53"/>
      <c r="F41" s="53"/>
      <c r="G41" s="53"/>
      <c r="L41" s="4"/>
      <c r="M41" s="1"/>
      <c r="N41" s="26"/>
      <c r="O41" s="172"/>
      <c r="P41" s="172"/>
      <c r="Q41" s="172"/>
      <c r="R41" s="172"/>
      <c r="S41" s="172"/>
      <c r="T41" s="172"/>
      <c r="U41" s="35"/>
      <c r="X41" s="32"/>
      <c r="Y41" s="32"/>
      <c r="Z41" s="32"/>
      <c r="AA41" s="32"/>
      <c r="AB41" s="32"/>
      <c r="AT41" s="19"/>
      <c r="AY41" s="15"/>
    </row>
    <row r="42" spans="1:51" s="14" customFormat="1" ht="13.9" customHeight="1" x14ac:dyDescent="0.2">
      <c r="A42" s="57"/>
      <c r="B42" s="58"/>
      <c r="C42" s="53"/>
      <c r="D42" s="53"/>
      <c r="E42" s="53"/>
      <c r="F42" s="53"/>
      <c r="G42" s="53"/>
      <c r="L42" s="5"/>
      <c r="M42" s="1"/>
      <c r="N42" s="26"/>
      <c r="O42" s="27"/>
      <c r="P42" s="27"/>
      <c r="Q42" s="27"/>
      <c r="R42" s="27"/>
      <c r="S42" s="27"/>
      <c r="T42" s="27"/>
      <c r="U42" s="219"/>
      <c r="X42" s="32"/>
      <c r="Y42" s="32"/>
      <c r="Z42" s="32"/>
      <c r="AA42" s="32"/>
      <c r="AB42" s="32"/>
      <c r="AT42" s="19"/>
      <c r="AY42" s="15"/>
    </row>
    <row r="43" spans="1:51" s="14" customFormat="1" ht="13.9" customHeight="1" x14ac:dyDescent="0.2">
      <c r="A43" s="57"/>
      <c r="B43" s="58"/>
      <c r="C43" s="53"/>
      <c r="D43" s="53"/>
      <c r="E43" s="53"/>
      <c r="F43" s="53"/>
      <c r="G43" s="53"/>
      <c r="L43" s="5"/>
      <c r="M43" s="1"/>
      <c r="N43" s="27"/>
      <c r="O43" s="27"/>
      <c r="P43" s="27"/>
      <c r="Q43" s="27"/>
      <c r="R43" s="27"/>
      <c r="S43" s="27"/>
      <c r="T43" s="27"/>
      <c r="U43" s="219"/>
      <c r="X43" s="32"/>
      <c r="Y43" s="32"/>
      <c r="Z43" s="32"/>
      <c r="AA43" s="32"/>
      <c r="AB43" s="32"/>
      <c r="AT43" s="19"/>
      <c r="AY43" s="15"/>
    </row>
    <row r="44" spans="1:51" s="14" customFormat="1" ht="13.9" customHeight="1" x14ac:dyDescent="0.2">
      <c r="A44" s="57"/>
      <c r="B44" s="58"/>
      <c r="C44" s="53"/>
      <c r="D44" s="53"/>
      <c r="E44" s="53"/>
      <c r="F44" s="53"/>
      <c r="G44" s="53"/>
      <c r="L44" s="3"/>
      <c r="M44" s="6"/>
      <c r="N44" s="28"/>
      <c r="O44" s="29"/>
      <c r="P44" s="29"/>
      <c r="Q44" s="29"/>
      <c r="R44" s="29"/>
      <c r="S44" s="29"/>
      <c r="T44" s="29"/>
      <c r="U44" s="35"/>
      <c r="X44" s="32"/>
      <c r="Y44" s="32"/>
      <c r="Z44" s="32"/>
      <c r="AA44" s="32"/>
      <c r="AB44" s="32"/>
      <c r="AT44" s="19"/>
      <c r="AY44" s="15"/>
    </row>
    <row r="45" spans="1:51" s="14" customFormat="1" ht="13.9" customHeight="1" x14ac:dyDescent="0.2">
      <c r="A45" s="57"/>
      <c r="B45" s="58"/>
      <c r="C45" s="53"/>
      <c r="D45" s="53"/>
      <c r="E45" s="53"/>
      <c r="F45" s="53"/>
      <c r="G45" s="53"/>
      <c r="L45" s="190"/>
      <c r="M45" s="190"/>
      <c r="N45" s="191"/>
      <c r="O45" s="192"/>
      <c r="P45" s="192"/>
      <c r="Q45" s="192"/>
      <c r="R45" s="192"/>
      <c r="S45" s="192"/>
      <c r="T45" s="192"/>
      <c r="U45" s="35"/>
      <c r="X45" s="32"/>
      <c r="Y45" s="32"/>
      <c r="Z45" s="32"/>
      <c r="AA45" s="32"/>
      <c r="AB45" s="32"/>
      <c r="AT45" s="19"/>
      <c r="AY45" s="15"/>
    </row>
    <row r="46" spans="1:51" s="14" customFormat="1" ht="13.9" customHeight="1" x14ac:dyDescent="0.2">
      <c r="A46" s="57"/>
      <c r="B46" s="58"/>
      <c r="C46" s="53"/>
      <c r="D46" s="53"/>
      <c r="E46" s="53"/>
      <c r="F46" s="53"/>
      <c r="G46" s="53"/>
      <c r="L46" s="190" t="s">
        <v>110</v>
      </c>
      <c r="M46" s="190"/>
      <c r="N46" s="191"/>
      <c r="O46" s="192"/>
      <c r="P46" s="192"/>
      <c r="Q46" s="192"/>
      <c r="R46" s="192"/>
      <c r="S46" s="192"/>
      <c r="T46" s="192"/>
      <c r="U46" s="35"/>
      <c r="X46" s="32"/>
      <c r="Y46" s="32"/>
      <c r="Z46" s="32"/>
      <c r="AA46" s="32"/>
      <c r="AB46" s="32"/>
      <c r="AT46" s="19"/>
      <c r="AY46" s="15"/>
    </row>
    <row r="47" spans="1:51" s="14" customFormat="1" ht="13.9" customHeight="1" x14ac:dyDescent="0.2">
      <c r="A47" s="57"/>
      <c r="B47" s="58"/>
      <c r="C47" s="53"/>
      <c r="D47" s="53"/>
      <c r="E47" s="53"/>
      <c r="F47" s="53"/>
      <c r="G47" s="53"/>
      <c r="U47" s="35"/>
      <c r="X47" s="32"/>
      <c r="Y47" s="32"/>
      <c r="Z47" s="32"/>
      <c r="AA47" s="32"/>
      <c r="AB47" s="32"/>
      <c r="AT47" s="19"/>
      <c r="AY47" s="15"/>
    </row>
    <row r="48" spans="1:51" s="14" customFormat="1" ht="13.9" customHeight="1" x14ac:dyDescent="0.2">
      <c r="A48" s="57"/>
      <c r="B48" s="58"/>
      <c r="C48" s="53"/>
      <c r="D48" s="53"/>
      <c r="E48" s="53"/>
      <c r="F48" s="53"/>
      <c r="G48" s="53"/>
      <c r="L48" s="35"/>
      <c r="M48" s="90"/>
      <c r="N48" s="91"/>
      <c r="O48" s="91"/>
      <c r="P48" s="30"/>
      <c r="Q48" s="30"/>
      <c r="R48" s="30"/>
      <c r="S48" s="35"/>
      <c r="T48" s="35"/>
      <c r="U48" s="35"/>
      <c r="X48" s="32"/>
      <c r="Y48" s="32"/>
      <c r="Z48" s="32"/>
      <c r="AA48" s="32"/>
      <c r="AB48" s="32"/>
      <c r="AT48" s="19"/>
      <c r="AY48" s="15"/>
    </row>
    <row r="49" spans="1:51" s="14" customFormat="1" ht="13.7" customHeight="1" x14ac:dyDescent="0.2">
      <c r="A49" s="57"/>
      <c r="B49" s="58"/>
      <c r="C49" s="53"/>
      <c r="D49" s="53"/>
      <c r="E49" s="53"/>
      <c r="F49" s="53"/>
      <c r="G49" s="53"/>
      <c r="L49" s="35"/>
      <c r="M49" s="90"/>
      <c r="O49" s="225" t="str">
        <f t="shared" ref="O49:T49" si="5">O1</f>
        <v>0BG</v>
      </c>
      <c r="P49" s="226" t="str">
        <f t="shared" si="5"/>
        <v>1ROX</v>
      </c>
      <c r="Q49" s="222" t="str">
        <f t="shared" si="5"/>
        <v>1S</v>
      </c>
      <c r="R49" s="220" t="str">
        <f t="shared" si="5"/>
        <v>2D</v>
      </c>
      <c r="S49" s="247" t="str">
        <f t="shared" si="5"/>
        <v>3P</v>
      </c>
      <c r="T49" s="144" t="str">
        <f t="shared" si="5"/>
        <v>4Ama</v>
      </c>
      <c r="U49" s="35"/>
      <c r="AT49" s="19"/>
      <c r="AY49" s="15"/>
    </row>
    <row r="50" spans="1:51" s="14" customFormat="1" ht="13.9" customHeight="1" x14ac:dyDescent="0.25">
      <c r="A50" s="57"/>
      <c r="B50" s="58"/>
      <c r="C50" s="53"/>
      <c r="D50" s="53"/>
      <c r="E50" s="53"/>
      <c r="F50" s="53"/>
      <c r="G50" s="53"/>
      <c r="M50" s="188" t="s">
        <v>113</v>
      </c>
      <c r="N50" s="164" t="s">
        <v>18</v>
      </c>
      <c r="O50" s="189" t="e">
        <f>O46*O37</f>
        <v>#DIV/0!</v>
      </c>
      <c r="P50" s="189" t="e">
        <f>P46*P37</f>
        <v>#DIV/0!</v>
      </c>
      <c r="Q50" s="189" t="e">
        <f t="shared" ref="Q50:T50" si="6">Q46*Q37</f>
        <v>#DIV/0!</v>
      </c>
      <c r="R50" s="189" t="e">
        <f t="shared" si="6"/>
        <v>#DIV/0!</v>
      </c>
      <c r="S50" s="189" t="e">
        <f t="shared" si="6"/>
        <v>#DIV/0!</v>
      </c>
      <c r="T50" s="189" t="e">
        <f t="shared" si="6"/>
        <v>#DIV/0!</v>
      </c>
      <c r="U50" s="174" t="s">
        <v>112</v>
      </c>
      <c r="AT50" s="19"/>
      <c r="AY50" s="15"/>
    </row>
    <row r="51" spans="1:51" s="14" customFormat="1" ht="13.9" customHeight="1" x14ac:dyDescent="0.2">
      <c r="A51" s="57"/>
      <c r="B51" s="58"/>
      <c r="C51" s="53"/>
      <c r="D51" s="53"/>
      <c r="E51" s="53"/>
      <c r="F51" s="53"/>
      <c r="G51" s="53"/>
      <c r="M51" s="188" t="s">
        <v>97</v>
      </c>
      <c r="N51" s="164"/>
      <c r="O51" s="189" t="e">
        <f t="shared" ref="O51" si="7">(($Q59*O45+$P59)/($Q59*$O45+$P59))</f>
        <v>#DIV/0!</v>
      </c>
      <c r="P51" s="189">
        <f>(($Q62*P45+$P62)/($Q62*$O45+$P62))</f>
        <v>1</v>
      </c>
      <c r="Q51" s="189">
        <f t="shared" ref="Q51:T51" si="8">(($Q62*Q45+$P62)/($Q62*$O45+$P62))</f>
        <v>1</v>
      </c>
      <c r="R51" s="189">
        <f t="shared" si="8"/>
        <v>1</v>
      </c>
      <c r="S51" s="189">
        <f t="shared" si="8"/>
        <v>1</v>
      </c>
      <c r="T51" s="189">
        <f t="shared" si="8"/>
        <v>1</v>
      </c>
      <c r="U51" s="268" t="s">
        <v>116</v>
      </c>
      <c r="V51" s="242"/>
      <c r="W51" s="242"/>
      <c r="AT51" s="19"/>
      <c r="AY51" s="15"/>
    </row>
    <row r="52" spans="1:51" s="14" customFormat="1" ht="13.9" customHeight="1" x14ac:dyDescent="0.2">
      <c r="A52" s="57"/>
      <c r="B52" s="58"/>
      <c r="C52" s="53"/>
      <c r="D52" s="53"/>
      <c r="E52" s="53"/>
      <c r="F52" s="53"/>
      <c r="G52" s="53"/>
      <c r="M52" s="188" t="s">
        <v>98</v>
      </c>
      <c r="N52" s="164"/>
      <c r="O52" s="189">
        <f>(($Q63*O10+$P63)/($Q63*$O10+$P63))</f>
        <v>1</v>
      </c>
      <c r="P52" s="189">
        <f>(($Q63*P10+$P63)/($Q63*$O10+$P63))</f>
        <v>1</v>
      </c>
      <c r="Q52" s="189">
        <f t="shared" ref="Q52:T52" si="9">(($Q63*Q10+$P63)/($Q63*$O10+$P63))</f>
        <v>1</v>
      </c>
      <c r="R52" s="189">
        <f t="shared" si="9"/>
        <v>1</v>
      </c>
      <c r="S52" s="189">
        <f t="shared" si="9"/>
        <v>1</v>
      </c>
      <c r="T52" s="189">
        <f t="shared" si="9"/>
        <v>1</v>
      </c>
      <c r="U52" s="268" t="s">
        <v>117</v>
      </c>
      <c r="V52" s="242"/>
      <c r="W52" s="242"/>
      <c r="AT52" s="19"/>
      <c r="AY52" s="15"/>
    </row>
    <row r="53" spans="1:51" s="14" customFormat="1" ht="13.9" customHeight="1" x14ac:dyDescent="0.25">
      <c r="A53" s="57"/>
      <c r="B53" s="58"/>
      <c r="C53" s="53"/>
      <c r="D53" s="53"/>
      <c r="E53" s="53"/>
      <c r="F53" s="53"/>
      <c r="G53" s="53"/>
      <c r="M53" s="239" t="s">
        <v>115</v>
      </c>
      <c r="N53" s="240" t="s">
        <v>18</v>
      </c>
      <c r="O53" s="237" t="e">
        <f>(O50-($O50*O51*O52))</f>
        <v>#DIV/0!</v>
      </c>
      <c r="P53" s="238" t="e">
        <f>(P50-($O50*P51*P52))</f>
        <v>#DIV/0!</v>
      </c>
      <c r="Q53" s="238" t="e">
        <f>(Q50-($O50*Q51*Q52))</f>
        <v>#DIV/0!</v>
      </c>
      <c r="R53" s="238" t="e">
        <f t="shared" ref="R53:T53" si="10">(R50-($O50*R51*R52))</f>
        <v>#DIV/0!</v>
      </c>
      <c r="S53" s="238" t="e">
        <f t="shared" si="10"/>
        <v>#DIV/0!</v>
      </c>
      <c r="T53" s="238" t="e">
        <f t="shared" si="10"/>
        <v>#DIV/0!</v>
      </c>
      <c r="U53" s="269" t="s">
        <v>114</v>
      </c>
      <c r="V53" s="243"/>
      <c r="W53" s="243"/>
      <c r="AT53" s="19"/>
      <c r="AY53" s="15"/>
    </row>
    <row r="54" spans="1:51" s="14" customFormat="1" ht="13.7" customHeight="1" x14ac:dyDescent="0.2">
      <c r="A54" s="57"/>
      <c r="B54" s="58"/>
      <c r="C54" s="53"/>
      <c r="D54" s="53"/>
      <c r="E54" s="53"/>
      <c r="F54" s="53"/>
      <c r="G54" s="53"/>
      <c r="L54" s="35"/>
      <c r="M54" s="64"/>
      <c r="O54" s="88"/>
      <c r="P54" s="226" t="str">
        <f>P1</f>
        <v>1ROX</v>
      </c>
      <c r="Q54" s="222" t="str">
        <f>Q1</f>
        <v>1S</v>
      </c>
      <c r="R54" s="220" t="str">
        <f>R1</f>
        <v>2D</v>
      </c>
      <c r="S54" s="247" t="str">
        <f>S1</f>
        <v>3P</v>
      </c>
      <c r="T54" s="144" t="str">
        <f>T1</f>
        <v>4Ama</v>
      </c>
      <c r="U54" s="35"/>
      <c r="AT54" s="19"/>
      <c r="AY54" s="15"/>
    </row>
    <row r="55" spans="1:51" s="14" customFormat="1" ht="13.9" customHeight="1" x14ac:dyDescent="0.25">
      <c r="A55" s="57"/>
      <c r="B55" s="58"/>
      <c r="C55" s="53"/>
      <c r="D55" s="53"/>
      <c r="E55" s="53"/>
      <c r="F55" s="53"/>
      <c r="G55" s="53"/>
      <c r="M55" s="239" t="s">
        <v>115</v>
      </c>
      <c r="N55" s="240" t="s">
        <v>35</v>
      </c>
      <c r="O55" s="241"/>
      <c r="P55" s="241" t="e">
        <f>P53/P24</f>
        <v>#DIV/0!</v>
      </c>
      <c r="Q55" s="241" t="e">
        <f t="shared" ref="Q55:T55" si="11">Q53/Q24</f>
        <v>#DIV/0!</v>
      </c>
      <c r="R55" s="241" t="e">
        <f t="shared" si="11"/>
        <v>#DIV/0!</v>
      </c>
      <c r="S55" s="241" t="e">
        <f t="shared" si="11"/>
        <v>#DIV/0!</v>
      </c>
      <c r="T55" s="241" t="e">
        <f t="shared" si="11"/>
        <v>#DIV/0!</v>
      </c>
      <c r="U55" s="244"/>
      <c r="V55" s="244"/>
      <c r="AT55" s="19"/>
      <c r="AY55" s="15"/>
    </row>
    <row r="56" spans="1:51" s="14" customFormat="1" ht="13.9" customHeight="1" thickBot="1" x14ac:dyDescent="0.25">
      <c r="A56" s="57"/>
      <c r="B56" s="58"/>
      <c r="C56" s="53"/>
      <c r="D56" s="53"/>
      <c r="E56" s="53"/>
      <c r="F56" s="53"/>
      <c r="G56" s="53"/>
      <c r="U56" s="35"/>
      <c r="AT56" s="19"/>
      <c r="AY56" s="15"/>
    </row>
    <row r="57" spans="1:51" s="23" customFormat="1" ht="13.9" customHeight="1" thickTop="1" x14ac:dyDescent="0.2">
      <c r="A57" s="199" t="s">
        <v>47</v>
      </c>
      <c r="B57" s="134"/>
      <c r="C57" s="134"/>
      <c r="D57" s="134"/>
      <c r="E57" s="134"/>
      <c r="F57" s="135"/>
      <c r="G57" s="135"/>
      <c r="H57" s="136"/>
      <c r="I57" s="136"/>
      <c r="L57" s="104"/>
      <c r="M57" s="105"/>
      <c r="N57" s="106"/>
      <c r="O57" s="106"/>
      <c r="P57" s="30"/>
      <c r="Q57" s="30"/>
      <c r="R57" s="30"/>
      <c r="S57" s="30"/>
      <c r="AQ57" s="98"/>
      <c r="AV57" s="113"/>
    </row>
    <row r="58" spans="1:51" s="23" customFormat="1" ht="13.9" customHeight="1" x14ac:dyDescent="0.2">
      <c r="A58" s="110"/>
      <c r="B58" s="94"/>
      <c r="C58" s="94"/>
      <c r="D58" s="94"/>
      <c r="E58" s="94"/>
      <c r="F58" s="137"/>
      <c r="G58" s="108"/>
      <c r="H58" s="108"/>
      <c r="I58" s="108"/>
      <c r="L58" s="107"/>
      <c r="M58" s="105"/>
      <c r="N58" s="91"/>
      <c r="O58" s="91"/>
      <c r="P58" s="30"/>
      <c r="Q58" s="30"/>
      <c r="R58" s="30"/>
      <c r="S58" s="30"/>
      <c r="AQ58" s="98"/>
      <c r="AV58" s="113"/>
    </row>
    <row r="59" spans="1:51" s="23" customFormat="1" ht="13.9" customHeight="1" x14ac:dyDescent="0.2">
      <c r="A59" s="110"/>
      <c r="B59" s="109"/>
      <c r="C59" s="94"/>
      <c r="D59" s="94"/>
      <c r="E59" s="94"/>
      <c r="F59" s="137"/>
      <c r="G59" s="108"/>
      <c r="H59" s="108"/>
      <c r="I59" s="108"/>
      <c r="L59" s="88"/>
      <c r="M59" s="253"/>
      <c r="N59" s="266"/>
      <c r="O59" s="260"/>
      <c r="P59" s="261"/>
      <c r="Q59" s="31"/>
      <c r="R59" s="267"/>
      <c r="S59" s="62"/>
      <c r="T59" s="113"/>
      <c r="U59" s="113"/>
      <c r="V59" s="113"/>
      <c r="W59" s="113"/>
      <c r="X59" s="113"/>
      <c r="Y59" s="113"/>
      <c r="Z59" s="113"/>
      <c r="AA59" s="113"/>
      <c r="AB59" s="113"/>
      <c r="AQ59" s="98"/>
      <c r="AV59" s="113"/>
    </row>
    <row r="60" spans="1:51" s="113" customFormat="1" ht="13.9" customHeight="1" x14ac:dyDescent="0.2">
      <c r="A60" s="110" t="s">
        <v>48</v>
      </c>
      <c r="B60" s="94" t="s">
        <v>83</v>
      </c>
      <c r="C60" s="94"/>
      <c r="D60" s="137"/>
      <c r="E60" s="137"/>
      <c r="F60" s="137"/>
      <c r="G60" s="108"/>
      <c r="H60" s="108"/>
      <c r="I60" s="108"/>
      <c r="L60" s="88"/>
      <c r="M60" s="105"/>
      <c r="N60" s="262"/>
      <c r="O60" s="263"/>
      <c r="P60" s="264"/>
      <c r="Q60" s="265"/>
      <c r="R60" s="62"/>
      <c r="S60" s="62"/>
      <c r="T60" s="23"/>
      <c r="U60" s="23"/>
      <c r="V60" s="23"/>
      <c r="W60" s="23"/>
      <c r="X60" s="23"/>
      <c r="Y60" s="23"/>
      <c r="Z60" s="23"/>
      <c r="AA60" s="23"/>
      <c r="AB60" s="23"/>
      <c r="AQ60" s="112"/>
    </row>
    <row r="61" spans="1:51" s="23" customFormat="1" ht="13.9" customHeight="1" x14ac:dyDescent="0.25">
      <c r="A61" s="110" t="s">
        <v>49</v>
      </c>
      <c r="B61" s="94" t="s">
        <v>84</v>
      </c>
      <c r="C61" s="94"/>
      <c r="D61" s="94"/>
      <c r="E61" s="94"/>
      <c r="F61" s="137"/>
      <c r="G61" s="108"/>
      <c r="H61" s="108"/>
      <c r="I61" s="108"/>
      <c r="L61" s="88"/>
      <c r="M61" s="254" t="s">
        <v>90</v>
      </c>
      <c r="N61" s="255"/>
      <c r="O61" s="255"/>
      <c r="P61" s="256" t="s">
        <v>91</v>
      </c>
      <c r="Q61" s="256" t="s">
        <v>92</v>
      </c>
      <c r="R61" s="62"/>
      <c r="S61" s="62"/>
      <c r="AQ61" s="98"/>
      <c r="AV61" s="113"/>
    </row>
    <row r="62" spans="1:51" s="23" customFormat="1" ht="13.9" customHeight="1" x14ac:dyDescent="0.2">
      <c r="A62" s="110" t="s">
        <v>50</v>
      </c>
      <c r="B62" s="94" t="s">
        <v>51</v>
      </c>
      <c r="C62" s="94"/>
      <c r="D62" s="94"/>
      <c r="E62" s="94"/>
      <c r="F62" s="137"/>
      <c r="G62" s="108"/>
      <c r="H62" s="108"/>
      <c r="I62" s="108"/>
      <c r="L62" s="88"/>
      <c r="M62" s="257" t="s">
        <v>93</v>
      </c>
      <c r="N62" s="257" t="s">
        <v>94</v>
      </c>
      <c r="O62" s="257"/>
      <c r="P62" s="258">
        <v>0.86280000000000001</v>
      </c>
      <c r="Q62" s="258">
        <v>0.3866</v>
      </c>
      <c r="R62" s="109" t="s">
        <v>118</v>
      </c>
      <c r="AQ62" s="98"/>
      <c r="AV62" s="113"/>
    </row>
    <row r="63" spans="1:51" s="23" customFormat="1" ht="13.9" customHeight="1" x14ac:dyDescent="0.2">
      <c r="E63" s="94"/>
      <c r="F63" s="137"/>
      <c r="G63" s="108"/>
      <c r="H63" s="108"/>
      <c r="I63" s="108"/>
      <c r="M63" s="257" t="s">
        <v>95</v>
      </c>
      <c r="N63" s="257" t="s">
        <v>96</v>
      </c>
      <c r="O63" s="257"/>
      <c r="P63" s="259">
        <v>0.63119999999999998</v>
      </c>
      <c r="Q63" s="259">
        <v>1.9E-3</v>
      </c>
      <c r="AQ63" s="98"/>
      <c r="AV63" s="113"/>
    </row>
    <row r="64" spans="1:51" s="23" customFormat="1" ht="13.9" customHeight="1" x14ac:dyDescent="0.2">
      <c r="B64" s="94"/>
      <c r="C64" s="94"/>
      <c r="D64" s="94"/>
      <c r="E64" s="94"/>
      <c r="F64" s="137"/>
      <c r="G64" s="108"/>
      <c r="H64" s="108"/>
      <c r="I64" s="108"/>
      <c r="AQ64" s="98"/>
      <c r="AV64" s="113"/>
    </row>
    <row r="65" spans="1:50" s="23" customFormat="1" ht="13.9" customHeight="1" x14ac:dyDescent="0.2">
      <c r="A65" s="110" t="s">
        <v>52</v>
      </c>
      <c r="B65" s="94" t="s">
        <v>53</v>
      </c>
      <c r="C65" s="94"/>
      <c r="D65" s="94"/>
      <c r="E65" s="94"/>
      <c r="F65" s="137"/>
      <c r="G65" s="108"/>
      <c r="H65" s="108"/>
      <c r="I65" s="108"/>
      <c r="AQ65" s="98"/>
      <c r="AV65" s="113"/>
    </row>
    <row r="66" spans="1:50" s="23" customFormat="1" ht="13.9" customHeight="1" x14ac:dyDescent="0.2">
      <c r="A66" s="110"/>
      <c r="B66" s="94"/>
      <c r="C66" s="94"/>
      <c r="D66" s="94"/>
      <c r="E66" s="94"/>
      <c r="F66" s="137"/>
      <c r="G66" s="108"/>
      <c r="H66" s="108"/>
      <c r="I66" s="108"/>
      <c r="AQ66" s="98"/>
      <c r="AV66" s="113"/>
    </row>
    <row r="67" spans="1:50" s="94" customFormat="1" ht="13.9" customHeight="1" x14ac:dyDescent="0.2">
      <c r="A67" s="230" t="s">
        <v>54</v>
      </c>
      <c r="B67" s="137"/>
      <c r="C67" s="137"/>
      <c r="D67" s="137"/>
      <c r="E67" s="137"/>
      <c r="F67" s="137"/>
      <c r="G67" s="137"/>
      <c r="H67" s="108"/>
      <c r="I67" s="108"/>
      <c r="J67" s="14"/>
      <c r="K67" s="14"/>
      <c r="AQ67" s="137"/>
      <c r="AV67" s="198"/>
    </row>
    <row r="68" spans="1:50" s="94" customFormat="1" ht="13.9" customHeight="1" x14ac:dyDescent="0.2">
      <c r="A68" s="137" t="s">
        <v>55</v>
      </c>
      <c r="B68" s="137"/>
      <c r="C68" s="137"/>
      <c r="D68" s="137"/>
      <c r="E68" s="137"/>
      <c r="F68" s="137"/>
      <c r="G68" s="137"/>
      <c r="H68" s="108"/>
      <c r="I68" s="108"/>
      <c r="J68" s="201"/>
      <c r="K68" s="201"/>
      <c r="L68" s="108"/>
      <c r="M68" s="202"/>
      <c r="N68" s="109"/>
      <c r="O68" s="109"/>
      <c r="P68" s="203"/>
      <c r="Q68" s="203"/>
      <c r="R68" s="203"/>
      <c r="S68" s="203"/>
      <c r="AQ68" s="137"/>
      <c r="AV68" s="198"/>
    </row>
    <row r="69" spans="1:50" s="108" customFormat="1" ht="13.7" customHeight="1" x14ac:dyDescent="0.2">
      <c r="A69" s="137" t="s">
        <v>56</v>
      </c>
      <c r="B69" s="137"/>
      <c r="C69" s="137"/>
      <c r="D69" s="137"/>
      <c r="E69" s="137"/>
      <c r="F69" s="137"/>
      <c r="G69" s="137"/>
      <c r="L69" s="94"/>
      <c r="M69" s="14"/>
      <c r="N69" s="14"/>
      <c r="O69" s="14"/>
      <c r="P69" s="114"/>
      <c r="Q69" s="114"/>
      <c r="R69" s="114"/>
      <c r="S69" s="114"/>
      <c r="AS69" s="204"/>
      <c r="AT69" s="204"/>
      <c r="AU69" s="204"/>
      <c r="AX69" s="205"/>
    </row>
    <row r="70" spans="1:50" s="108" customFormat="1" ht="13.7" customHeight="1" x14ac:dyDescent="0.2">
      <c r="A70" s="141" t="s">
        <v>57</v>
      </c>
      <c r="B70" s="137" t="s">
        <v>58</v>
      </c>
      <c r="C70" s="137"/>
      <c r="D70" s="137"/>
      <c r="E70" s="137"/>
      <c r="F70" s="137"/>
      <c r="G70" s="137"/>
      <c r="L70" s="94"/>
      <c r="M70" s="206"/>
      <c r="N70" s="206"/>
      <c r="O70" s="206"/>
      <c r="P70" s="203"/>
      <c r="Q70" s="203"/>
      <c r="R70" s="203"/>
      <c r="S70" s="203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R70" s="204"/>
      <c r="AS70" s="204"/>
      <c r="AT70" s="204"/>
      <c r="AW70" s="205"/>
    </row>
    <row r="71" spans="1:50" s="108" customFormat="1" ht="13.7" customHeight="1" x14ac:dyDescent="0.2">
      <c r="A71" s="141" t="s">
        <v>59</v>
      </c>
      <c r="B71" s="137" t="s">
        <v>60</v>
      </c>
      <c r="C71" s="137"/>
      <c r="D71" s="137"/>
      <c r="E71" s="137"/>
      <c r="F71" s="137"/>
      <c r="G71" s="137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R71" s="204"/>
      <c r="AS71" s="204"/>
      <c r="AT71" s="204"/>
      <c r="AW71" s="205"/>
    </row>
    <row r="72" spans="1:50" s="108" customFormat="1" ht="13.7" customHeight="1" x14ac:dyDescent="0.2">
      <c r="A72" s="141" t="s">
        <v>61</v>
      </c>
      <c r="B72" s="137" t="s">
        <v>62</v>
      </c>
      <c r="C72" s="137"/>
      <c r="D72" s="137"/>
      <c r="E72" s="137"/>
      <c r="F72" s="137"/>
      <c r="G72" s="137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R72" s="204"/>
      <c r="AS72" s="204"/>
      <c r="AT72" s="204"/>
      <c r="AW72" s="205"/>
    </row>
    <row r="73" spans="1:50" s="207" customFormat="1" ht="13.7" customHeight="1" x14ac:dyDescent="0.2">
      <c r="A73" s="137" t="s">
        <v>85</v>
      </c>
      <c r="B73" s="137"/>
      <c r="C73" s="137"/>
      <c r="D73" s="137"/>
      <c r="E73" s="137"/>
      <c r="F73" s="137"/>
      <c r="G73" s="137"/>
      <c r="H73" s="108"/>
      <c r="I73" s="108"/>
      <c r="J73" s="108"/>
      <c r="K73" s="108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R73" s="208"/>
      <c r="AS73" s="208"/>
      <c r="AT73" s="208"/>
      <c r="AW73" s="209"/>
    </row>
    <row r="74" spans="1:50" s="207" customFormat="1" ht="13.7" customHeight="1" x14ac:dyDescent="0.2">
      <c r="A74" s="138" t="s">
        <v>63</v>
      </c>
      <c r="B74" s="137"/>
      <c r="C74" s="137"/>
      <c r="D74" s="137"/>
      <c r="E74" s="137"/>
      <c r="F74" s="137"/>
      <c r="G74" s="137"/>
      <c r="H74" s="108"/>
      <c r="I74" s="108"/>
      <c r="J74" s="108"/>
      <c r="K74" s="108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R74" s="208"/>
      <c r="AS74" s="208"/>
      <c r="AT74" s="208"/>
      <c r="AW74" s="209"/>
    </row>
    <row r="75" spans="1:50" s="207" customFormat="1" ht="13.7" customHeight="1" x14ac:dyDescent="0.2">
      <c r="A75" s="137" t="s">
        <v>64</v>
      </c>
      <c r="B75" s="137"/>
      <c r="C75" s="137"/>
      <c r="D75" s="137"/>
      <c r="E75" s="137"/>
      <c r="F75" s="137"/>
      <c r="G75" s="137"/>
      <c r="H75" s="108"/>
      <c r="I75" s="108"/>
      <c r="J75" s="108"/>
      <c r="K75" s="108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S75" s="208"/>
      <c r="AT75" s="208"/>
      <c r="AU75" s="208"/>
      <c r="AX75" s="209"/>
    </row>
    <row r="76" spans="1:50" s="207" customFormat="1" ht="13.9" customHeight="1" x14ac:dyDescent="0.2">
      <c r="A76" s="137" t="s">
        <v>65</v>
      </c>
      <c r="B76" s="137"/>
      <c r="C76" s="137"/>
      <c r="D76" s="137"/>
      <c r="E76" s="137"/>
      <c r="F76" s="137"/>
      <c r="G76" s="137"/>
      <c r="H76" s="108"/>
      <c r="I76" s="108"/>
      <c r="J76" s="108"/>
      <c r="K76" s="108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S76" s="208"/>
      <c r="AT76" s="208"/>
      <c r="AU76" s="208"/>
      <c r="AX76" s="209"/>
    </row>
    <row r="77" spans="1:50" s="207" customFormat="1" ht="13.7" customHeight="1" x14ac:dyDescent="0.2">
      <c r="A77" s="141" t="s">
        <v>66</v>
      </c>
      <c r="B77" s="137" t="s">
        <v>67</v>
      </c>
      <c r="C77" s="137"/>
      <c r="D77" s="137"/>
      <c r="E77" s="137"/>
      <c r="F77" s="137"/>
      <c r="G77" s="137"/>
      <c r="H77" s="108"/>
      <c r="I77" s="108"/>
      <c r="J77" s="108"/>
      <c r="K77" s="108"/>
      <c r="L77" s="92"/>
      <c r="M77" s="92"/>
      <c r="N77" s="92"/>
      <c r="O77" s="92"/>
      <c r="P77" s="92"/>
      <c r="Q77" s="92"/>
      <c r="R77" s="92"/>
      <c r="S77" s="92"/>
      <c r="T77" s="108"/>
      <c r="U77" s="108"/>
      <c r="V77" s="108"/>
      <c r="W77" s="108"/>
      <c r="X77" s="108"/>
      <c r="Y77" s="108"/>
      <c r="AS77" s="208"/>
      <c r="AT77" s="208"/>
      <c r="AU77" s="208"/>
      <c r="AX77" s="209"/>
    </row>
    <row r="78" spans="1:50" s="207" customFormat="1" ht="13.9" customHeight="1" x14ac:dyDescent="0.2">
      <c r="A78" s="141" t="s">
        <v>68</v>
      </c>
      <c r="B78" s="137" t="s">
        <v>69</v>
      </c>
      <c r="C78" s="137"/>
      <c r="D78" s="137"/>
      <c r="E78" s="137"/>
      <c r="F78" s="137"/>
      <c r="G78" s="137"/>
      <c r="H78" s="108"/>
      <c r="I78" s="108"/>
      <c r="J78" s="108"/>
      <c r="K78" s="108"/>
      <c r="L78" s="92"/>
      <c r="M78" s="92"/>
      <c r="N78" s="92"/>
      <c r="O78" s="92"/>
      <c r="P78" s="92"/>
      <c r="Q78" s="92"/>
      <c r="R78" s="92"/>
      <c r="S78" s="92"/>
      <c r="T78" s="108"/>
      <c r="U78" s="108"/>
      <c r="V78" s="108"/>
      <c r="W78" s="108"/>
      <c r="X78" s="108"/>
      <c r="Y78" s="108"/>
      <c r="AS78" s="208"/>
      <c r="AT78" s="208"/>
      <c r="AU78" s="208"/>
      <c r="AX78" s="209"/>
    </row>
    <row r="79" spans="1:50" s="207" customFormat="1" ht="13.9" customHeight="1" x14ac:dyDescent="0.2">
      <c r="A79" s="141" t="s">
        <v>70</v>
      </c>
      <c r="B79" s="137" t="s">
        <v>71</v>
      </c>
      <c r="C79" s="137"/>
      <c r="D79" s="137"/>
      <c r="E79" s="137"/>
      <c r="F79" s="137"/>
      <c r="G79" s="137"/>
      <c r="H79" s="108"/>
      <c r="I79" s="108"/>
      <c r="J79" s="108"/>
      <c r="K79" s="108"/>
      <c r="T79" s="108"/>
      <c r="U79" s="108"/>
      <c r="V79" s="108"/>
      <c r="W79" s="108"/>
      <c r="X79" s="108"/>
      <c r="Y79" s="108"/>
      <c r="AS79" s="208"/>
      <c r="AT79" s="208"/>
      <c r="AU79" s="208"/>
      <c r="AX79" s="209"/>
    </row>
    <row r="80" spans="1:50" s="207" customFormat="1" ht="13.9" customHeight="1" x14ac:dyDescent="0.2">
      <c r="A80" s="141"/>
      <c r="B80" s="137"/>
      <c r="C80" s="137"/>
      <c r="D80" s="137"/>
      <c r="E80" s="137"/>
      <c r="F80" s="137"/>
      <c r="G80" s="137"/>
      <c r="H80" s="108"/>
      <c r="I80" s="108"/>
      <c r="J80" s="108"/>
      <c r="K80" s="108"/>
      <c r="T80" s="108"/>
      <c r="U80" s="108"/>
      <c r="V80" s="108"/>
      <c r="W80" s="108"/>
      <c r="X80" s="108"/>
      <c r="Y80" s="108"/>
      <c r="AS80" s="208"/>
      <c r="AT80" s="208"/>
      <c r="AU80" s="208"/>
      <c r="AX80" s="209"/>
    </row>
    <row r="81" spans="1:57" s="207" customFormat="1" ht="13.9" customHeight="1" x14ac:dyDescent="0.2">
      <c r="A81" s="231" t="s">
        <v>72</v>
      </c>
      <c r="B81" s="137"/>
      <c r="C81" s="137"/>
      <c r="D81" s="137"/>
      <c r="E81" s="137"/>
      <c r="F81" s="137"/>
      <c r="G81" s="137"/>
      <c r="H81" s="108"/>
      <c r="I81" s="108"/>
      <c r="J81" s="108"/>
      <c r="K81" s="108"/>
      <c r="T81" s="108"/>
      <c r="U81" s="108"/>
      <c r="V81" s="108"/>
      <c r="W81" s="108"/>
      <c r="X81" s="108"/>
      <c r="Y81" s="108"/>
      <c r="AS81" s="208"/>
      <c r="AT81" s="208"/>
      <c r="AU81" s="208"/>
      <c r="AX81" s="209"/>
    </row>
    <row r="82" spans="1:57" s="207" customFormat="1" ht="13.9" customHeight="1" x14ac:dyDescent="0.2">
      <c r="A82" s="137" t="s">
        <v>86</v>
      </c>
      <c r="B82" s="137"/>
      <c r="C82" s="137"/>
      <c r="D82" s="137"/>
      <c r="E82" s="137"/>
      <c r="F82" s="137"/>
      <c r="G82" s="137"/>
      <c r="H82" s="108"/>
      <c r="I82" s="108"/>
      <c r="J82" s="108"/>
      <c r="K82" s="108"/>
      <c r="T82" s="108"/>
      <c r="U82" s="108"/>
      <c r="V82" s="108"/>
      <c r="W82" s="108"/>
      <c r="X82" s="108"/>
      <c r="Y82" s="108"/>
      <c r="AS82" s="208"/>
      <c r="AT82" s="208"/>
      <c r="AU82" s="208"/>
      <c r="AX82" s="209"/>
    </row>
    <row r="83" spans="1:57" s="207" customFormat="1" ht="13.9" customHeight="1" x14ac:dyDescent="0.2">
      <c r="A83" s="137" t="s">
        <v>73</v>
      </c>
      <c r="B83" s="137"/>
      <c r="C83" s="137"/>
      <c r="D83" s="137"/>
      <c r="E83" s="137"/>
      <c r="F83" s="137"/>
      <c r="G83" s="137"/>
      <c r="H83" s="108"/>
      <c r="I83" s="108"/>
      <c r="J83" s="108"/>
      <c r="K83" s="108"/>
      <c r="T83" s="108"/>
      <c r="U83" s="108"/>
      <c r="V83" s="108"/>
      <c r="W83" s="108"/>
      <c r="X83" s="108"/>
      <c r="Y83" s="108"/>
      <c r="AS83" s="208"/>
      <c r="AT83" s="208"/>
      <c r="AU83" s="208"/>
      <c r="AX83" s="209"/>
    </row>
    <row r="84" spans="1:57" s="210" customFormat="1" ht="13.9" customHeight="1" x14ac:dyDescent="0.2">
      <c r="A84" s="141" t="s">
        <v>74</v>
      </c>
      <c r="B84" s="137" t="s">
        <v>75</v>
      </c>
      <c r="C84" s="137"/>
      <c r="D84" s="137"/>
      <c r="E84" s="137"/>
      <c r="F84" s="137"/>
      <c r="G84" s="137"/>
      <c r="H84" s="108"/>
      <c r="I84" s="108"/>
      <c r="J84" s="108"/>
      <c r="K84" s="108"/>
      <c r="L84" s="207"/>
      <c r="M84" s="207"/>
      <c r="N84" s="207"/>
      <c r="O84" s="207"/>
      <c r="P84" s="207"/>
      <c r="Q84" s="207"/>
      <c r="R84" s="207"/>
      <c r="S84" s="207"/>
      <c r="T84" s="108"/>
      <c r="U84" s="108"/>
      <c r="V84" s="108"/>
      <c r="W84" s="108"/>
      <c r="X84" s="108"/>
      <c r="Y84" s="108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8"/>
      <c r="AT84" s="208"/>
      <c r="AU84" s="208"/>
      <c r="AV84" s="207"/>
      <c r="AW84" s="207"/>
      <c r="AX84" s="209"/>
      <c r="AY84" s="207"/>
      <c r="AZ84" s="207"/>
      <c r="BA84" s="207"/>
      <c r="BB84" s="207"/>
    </row>
    <row r="85" spans="1:57" s="210" customFormat="1" ht="13.9" customHeight="1" x14ac:dyDescent="0.2">
      <c r="A85" s="141" t="s">
        <v>76</v>
      </c>
      <c r="B85" s="137" t="s">
        <v>77</v>
      </c>
      <c r="C85" s="137"/>
      <c r="D85" s="137"/>
      <c r="E85" s="137"/>
      <c r="F85" s="137"/>
      <c r="G85" s="137"/>
      <c r="H85" s="108"/>
      <c r="I85" s="108"/>
      <c r="J85" s="108"/>
      <c r="K85" s="108"/>
      <c r="L85" s="207"/>
      <c r="M85" s="207"/>
      <c r="N85" s="207"/>
      <c r="O85" s="207"/>
      <c r="P85" s="207"/>
      <c r="Q85" s="207"/>
      <c r="R85" s="207"/>
      <c r="S85" s="207"/>
      <c r="T85" s="108"/>
      <c r="U85" s="108"/>
      <c r="V85" s="108"/>
      <c r="W85" s="108"/>
      <c r="X85" s="108"/>
      <c r="Y85" s="108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8"/>
      <c r="AT85" s="208"/>
      <c r="AU85" s="208"/>
      <c r="AV85" s="207"/>
      <c r="AW85" s="207"/>
      <c r="AX85" s="209"/>
      <c r="AY85" s="207"/>
      <c r="AZ85" s="207"/>
      <c r="BA85" s="207"/>
      <c r="BB85" s="207"/>
    </row>
    <row r="86" spans="1:57" s="210" customFormat="1" ht="13.9" customHeight="1" x14ac:dyDescent="0.2">
      <c r="A86" s="141" t="s">
        <v>78</v>
      </c>
      <c r="B86" s="137" t="s">
        <v>79</v>
      </c>
      <c r="C86" s="137"/>
      <c r="D86" s="137"/>
      <c r="E86" s="137"/>
      <c r="F86" s="137"/>
      <c r="G86" s="137"/>
      <c r="H86" s="108"/>
      <c r="I86" s="108"/>
      <c r="J86" s="108"/>
      <c r="K86" s="108"/>
      <c r="L86" s="207"/>
      <c r="M86" s="207"/>
      <c r="N86" s="207"/>
      <c r="O86" s="207"/>
      <c r="P86" s="207"/>
      <c r="Q86" s="207"/>
      <c r="R86" s="207"/>
      <c r="S86" s="207"/>
      <c r="T86" s="108"/>
      <c r="U86" s="108"/>
      <c r="V86" s="108"/>
      <c r="W86" s="108"/>
      <c r="X86" s="108"/>
      <c r="Y86" s="108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8"/>
      <c r="AT86" s="208"/>
      <c r="AU86" s="208"/>
      <c r="AV86" s="207"/>
      <c r="AW86" s="207"/>
      <c r="AX86" s="209"/>
      <c r="AY86" s="207"/>
      <c r="AZ86" s="207"/>
      <c r="BA86" s="207"/>
      <c r="BB86" s="207"/>
    </row>
    <row r="87" spans="1:57" s="210" customFormat="1" ht="13.9" customHeight="1" x14ac:dyDescent="0.2">
      <c r="A87" s="137" t="s">
        <v>80</v>
      </c>
      <c r="B87" s="137"/>
      <c r="C87" s="137"/>
      <c r="D87" s="137"/>
      <c r="E87" s="137"/>
      <c r="F87" s="137"/>
      <c r="G87" s="137"/>
      <c r="H87" s="108"/>
      <c r="I87" s="108"/>
      <c r="J87" s="108"/>
      <c r="K87" s="108"/>
      <c r="L87" s="207"/>
      <c r="M87" s="207"/>
      <c r="N87" s="207"/>
      <c r="O87" s="207"/>
      <c r="P87" s="207"/>
      <c r="Q87" s="207"/>
      <c r="R87" s="207"/>
      <c r="S87" s="207"/>
      <c r="T87" s="108"/>
      <c r="U87" s="108"/>
      <c r="V87" s="108"/>
      <c r="W87" s="108"/>
      <c r="X87" s="108"/>
      <c r="Y87" s="108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8"/>
      <c r="AT87" s="208"/>
      <c r="AU87" s="208"/>
      <c r="AV87" s="207"/>
      <c r="AW87" s="207"/>
      <c r="AX87" s="209"/>
      <c r="AY87" s="207"/>
      <c r="AZ87" s="207"/>
      <c r="BA87" s="207"/>
      <c r="BB87" s="207"/>
    </row>
    <row r="88" spans="1:57" s="214" customFormat="1" ht="13.9" customHeight="1" x14ac:dyDescent="0.2">
      <c r="A88" s="81" t="s">
        <v>81</v>
      </c>
      <c r="B88" s="81"/>
      <c r="C88" s="81"/>
      <c r="D88" s="81"/>
      <c r="E88" s="81"/>
      <c r="F88" s="81"/>
      <c r="G88" s="81"/>
      <c r="H88" s="211"/>
      <c r="I88" s="211"/>
      <c r="J88" s="211"/>
      <c r="K88" s="211"/>
      <c r="L88" s="207"/>
      <c r="M88" s="207"/>
      <c r="N88" s="207"/>
      <c r="O88" s="207"/>
      <c r="P88" s="207"/>
      <c r="Q88" s="207"/>
      <c r="R88" s="207"/>
      <c r="S88" s="207"/>
      <c r="T88" s="108"/>
      <c r="U88" s="108"/>
      <c r="V88" s="108"/>
      <c r="W88" s="108"/>
      <c r="X88" s="108"/>
      <c r="Y88" s="211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212"/>
      <c r="AT88" s="212"/>
      <c r="AU88" s="212"/>
      <c r="AV88" s="153"/>
      <c r="AW88" s="153"/>
      <c r="AX88" s="213"/>
      <c r="AY88" s="153"/>
      <c r="AZ88" s="153"/>
      <c r="BA88" s="153"/>
      <c r="BB88" s="153"/>
    </row>
    <row r="89" spans="1:57" s="210" customFormat="1" ht="13.9" customHeight="1" x14ac:dyDescent="0.2">
      <c r="A89" s="137" t="s">
        <v>82</v>
      </c>
      <c r="B89" s="81"/>
      <c r="C89" s="81"/>
      <c r="D89" s="81"/>
      <c r="E89" s="81"/>
      <c r="F89" s="81"/>
      <c r="G89" s="81"/>
      <c r="H89" s="211"/>
      <c r="I89" s="211"/>
      <c r="J89" s="211"/>
      <c r="K89" s="211"/>
      <c r="L89" s="207"/>
      <c r="M89" s="207"/>
      <c r="N89" s="207"/>
      <c r="O89" s="207"/>
      <c r="P89" s="207"/>
      <c r="Q89" s="207"/>
      <c r="R89" s="207"/>
      <c r="S89" s="207"/>
      <c r="T89" s="108"/>
      <c r="U89" s="108"/>
      <c r="V89" s="108"/>
      <c r="W89" s="108"/>
      <c r="X89" s="108"/>
      <c r="Y89" s="108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8"/>
      <c r="AT89" s="208"/>
      <c r="AU89" s="208"/>
      <c r="AV89" s="207"/>
      <c r="AW89" s="207"/>
      <c r="AX89" s="209"/>
      <c r="AY89" s="207"/>
      <c r="AZ89" s="207"/>
      <c r="BA89" s="207"/>
      <c r="BB89" s="207"/>
    </row>
    <row r="90" spans="1:57" s="142" customFormat="1" ht="13.9" customHeight="1" x14ac:dyDescent="0.2">
      <c r="A90" s="138"/>
      <c r="B90" s="143"/>
      <c r="C90" s="98"/>
      <c r="D90" s="98"/>
      <c r="E90" s="98"/>
      <c r="F90" s="98"/>
      <c r="G90" s="98"/>
      <c r="H90" s="88"/>
      <c r="I90" s="88"/>
      <c r="J90" s="88"/>
      <c r="K90" s="88"/>
      <c r="L90" s="5"/>
      <c r="M90" s="5"/>
      <c r="N90" s="5"/>
      <c r="O90" s="5"/>
      <c r="P90" s="5"/>
      <c r="Q90" s="5"/>
      <c r="R90" s="5"/>
      <c r="S90" s="5"/>
      <c r="T90" s="5"/>
      <c r="U90" s="5"/>
      <c r="V90" s="88"/>
      <c r="W90" s="88"/>
      <c r="X90" s="88"/>
      <c r="Y90" s="88"/>
      <c r="Z90" s="88"/>
      <c r="AA90" s="88"/>
      <c r="AB90" s="88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139"/>
      <c r="AW90" s="139"/>
      <c r="AX90" s="139"/>
      <c r="AY90" s="5"/>
      <c r="AZ90" s="5"/>
      <c r="BA90" s="140"/>
      <c r="BB90" s="5"/>
      <c r="BC90" s="5"/>
      <c r="BD90" s="5"/>
      <c r="BE90" s="5"/>
    </row>
    <row r="91" spans="1:57" s="142" customFormat="1" ht="13.9" customHeight="1" x14ac:dyDescent="0.2">
      <c r="A91" s="138"/>
      <c r="B91" s="137"/>
      <c r="C91" s="98"/>
      <c r="D91" s="98"/>
      <c r="E91" s="98"/>
      <c r="F91" s="98"/>
      <c r="G91" s="98"/>
      <c r="H91" s="88"/>
      <c r="I91" s="88"/>
      <c r="J91" s="88"/>
      <c r="K91" s="88"/>
      <c r="L91" s="5"/>
      <c r="M91" s="5"/>
      <c r="N91" s="5"/>
      <c r="O91" s="5"/>
      <c r="P91" s="5"/>
      <c r="Q91" s="5"/>
      <c r="R91" s="5"/>
      <c r="S91" s="5"/>
      <c r="T91" s="5"/>
      <c r="U91" s="5"/>
      <c r="V91" s="88"/>
      <c r="W91" s="88"/>
      <c r="X91" s="88"/>
      <c r="Y91" s="88"/>
      <c r="Z91" s="88"/>
      <c r="AA91" s="88"/>
      <c r="AB91" s="88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139"/>
      <c r="AW91" s="139"/>
      <c r="AX91" s="139"/>
      <c r="AY91" s="5"/>
      <c r="AZ91" s="5"/>
      <c r="BA91" s="140"/>
      <c r="BB91" s="5"/>
      <c r="BC91" s="5"/>
      <c r="BD91" s="5"/>
      <c r="BE91" s="5"/>
    </row>
    <row r="92" spans="1:57" s="142" customFormat="1" ht="13.9" customHeight="1" x14ac:dyDescent="0.2">
      <c r="A92" s="138"/>
      <c r="B92" s="143"/>
      <c r="C92" s="98"/>
      <c r="D92" s="98"/>
      <c r="E92" s="98"/>
      <c r="F92" s="98"/>
      <c r="G92" s="98"/>
      <c r="H92" s="88"/>
      <c r="I92" s="88"/>
      <c r="J92" s="88"/>
      <c r="K92" s="88"/>
      <c r="L92" s="5"/>
      <c r="M92" s="5"/>
      <c r="N92" s="5"/>
      <c r="O92" s="5"/>
      <c r="P92" s="5"/>
      <c r="Q92" s="5"/>
      <c r="R92" s="5"/>
      <c r="S92" s="5"/>
      <c r="T92" s="5"/>
      <c r="U92" s="5"/>
      <c r="V92" s="88"/>
      <c r="W92" s="88"/>
      <c r="X92" s="88"/>
      <c r="Y92" s="88"/>
      <c r="Z92" s="88"/>
      <c r="AA92" s="88"/>
      <c r="AB92" s="88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139"/>
      <c r="AW92" s="139"/>
      <c r="AX92" s="139"/>
      <c r="AY92" s="5"/>
      <c r="AZ92" s="5"/>
      <c r="BA92" s="140"/>
      <c r="BB92" s="5"/>
      <c r="BC92" s="5"/>
      <c r="BD92" s="5"/>
      <c r="BE92" s="5"/>
    </row>
    <row r="93" spans="1:57" s="10" customFormat="1" ht="13.9" customHeight="1" x14ac:dyDescent="0.2">
      <c r="A93" s="138"/>
      <c r="B93" s="69"/>
      <c r="C93" s="11"/>
      <c r="D93" s="11"/>
      <c r="E93" s="11"/>
      <c r="F93" s="11"/>
      <c r="G93" s="11"/>
      <c r="H93" s="9"/>
      <c r="I93" s="9"/>
      <c r="J93" s="9"/>
      <c r="K93" s="9"/>
      <c r="L93" s="5"/>
      <c r="M93" s="5"/>
      <c r="N93" s="5"/>
      <c r="O93" s="5"/>
      <c r="P93" s="5"/>
      <c r="Q93" s="5"/>
      <c r="R93" s="5"/>
      <c r="S93" s="5"/>
      <c r="T93" s="5"/>
      <c r="U93"/>
      <c r="V93" s="88"/>
      <c r="W93" s="88"/>
      <c r="X93" s="88"/>
      <c r="Y93" s="88"/>
      <c r="Z93" s="88"/>
      <c r="AA93" s="88"/>
      <c r="AB93" s="9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 s="18"/>
      <c r="AW93" s="18"/>
      <c r="AX93" s="18"/>
      <c r="AY93"/>
      <c r="AZ93"/>
      <c r="BA93" s="2"/>
      <c r="BB93"/>
      <c r="BC93"/>
      <c r="BD93"/>
      <c r="BE93"/>
    </row>
    <row r="94" spans="1:57" s="10" customFormat="1" ht="13.9" customHeight="1" x14ac:dyDescent="0.2">
      <c r="A94" s="138"/>
      <c r="B94" s="11"/>
      <c r="C94" s="11"/>
      <c r="D94" s="11"/>
      <c r="E94" s="11"/>
      <c r="F94" s="11"/>
      <c r="G94" s="11"/>
      <c r="H94" s="9"/>
      <c r="I94" s="9"/>
      <c r="J94" s="9"/>
      <c r="K94" s="9"/>
      <c r="L94" s="5"/>
      <c r="M94" s="5"/>
      <c r="N94" s="5"/>
      <c r="O94" s="5"/>
      <c r="P94" s="5"/>
      <c r="Q94" s="5"/>
      <c r="R94" s="5"/>
      <c r="S94" s="5"/>
      <c r="T94" s="5"/>
      <c r="U94"/>
      <c r="V94" s="88"/>
      <c r="W94" s="88"/>
      <c r="X94" s="88"/>
      <c r="Y94" s="88"/>
      <c r="Z94" s="88"/>
      <c r="AA94" s="88"/>
      <c r="AB94" s="9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 s="18"/>
      <c r="AW94" s="18"/>
      <c r="AX94" s="18"/>
      <c r="AY94"/>
      <c r="AZ94"/>
      <c r="BA94" s="2"/>
      <c r="BB94"/>
      <c r="BC94"/>
      <c r="BD94"/>
      <c r="BE94"/>
    </row>
    <row r="95" spans="1:57" s="10" customFormat="1" ht="13.9" customHeight="1" x14ac:dyDescent="0.2">
      <c r="A95" s="138"/>
      <c r="B95" s="11"/>
      <c r="C95" s="11"/>
      <c r="D95" s="11"/>
      <c r="E95" s="11"/>
      <c r="F95" s="11"/>
      <c r="G95" s="11"/>
      <c r="H95" s="9"/>
      <c r="I95" s="9"/>
      <c r="J95" s="9"/>
      <c r="K95" s="9"/>
      <c r="L95"/>
      <c r="M95"/>
      <c r="N95"/>
      <c r="O95"/>
      <c r="P95"/>
      <c r="Q95"/>
      <c r="R95"/>
      <c r="S95"/>
      <c r="T95"/>
      <c r="U95"/>
      <c r="V95" s="88"/>
      <c r="W95" s="88"/>
      <c r="X95" s="88"/>
      <c r="Y95" s="88"/>
      <c r="Z95" s="88"/>
      <c r="AA95" s="88"/>
      <c r="AB95" s="9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 s="18"/>
      <c r="AW95" s="18"/>
      <c r="AX95" s="18"/>
      <c r="AY95"/>
      <c r="AZ95"/>
      <c r="BA95" s="2"/>
      <c r="BB95"/>
      <c r="BC95"/>
      <c r="BD95"/>
      <c r="BE95"/>
    </row>
    <row r="96" spans="1:57" s="10" customFormat="1" ht="13.9" customHeight="1" x14ac:dyDescent="0.2">
      <c r="A96" s="138"/>
      <c r="B96" s="11"/>
      <c r="C96" s="11"/>
      <c r="D96" s="11"/>
      <c r="E96" s="11"/>
      <c r="F96" s="11"/>
      <c r="G96" s="11"/>
      <c r="H96" s="9"/>
      <c r="I96" s="9"/>
      <c r="J96" s="9"/>
      <c r="K96" s="9"/>
      <c r="L96"/>
      <c r="M96"/>
      <c r="N96"/>
      <c r="O96"/>
      <c r="P96"/>
      <c r="Q96"/>
      <c r="R96"/>
      <c r="S96"/>
      <c r="T96"/>
      <c r="U96"/>
      <c r="V96" s="88"/>
      <c r="W96" s="88"/>
      <c r="X96" s="88"/>
      <c r="Y96" s="88"/>
      <c r="Z96" s="88"/>
      <c r="AA96" s="88"/>
      <c r="AB96" s="9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 s="18"/>
      <c r="AW96" s="18"/>
      <c r="AX96" s="18"/>
      <c r="AY96"/>
      <c r="AZ96"/>
      <c r="BA96" s="2"/>
      <c r="BB96"/>
      <c r="BC96"/>
      <c r="BD96"/>
      <c r="BE96"/>
    </row>
    <row r="97" spans="1:58" s="10" customFormat="1" ht="13.9" customHeight="1" x14ac:dyDescent="0.2">
      <c r="A97" s="138"/>
      <c r="B97" s="81"/>
      <c r="C97" s="11"/>
      <c r="D97" s="11"/>
      <c r="E97" s="11"/>
      <c r="F97" s="11"/>
      <c r="G97" s="11"/>
      <c r="H97" s="9"/>
      <c r="I97" s="9"/>
      <c r="J97" s="9"/>
      <c r="K97" s="9"/>
      <c r="L97"/>
      <c r="M97"/>
      <c r="N97"/>
      <c r="O97"/>
      <c r="P97"/>
      <c r="Q97"/>
      <c r="R97"/>
      <c r="S97"/>
      <c r="T97"/>
      <c r="U97"/>
      <c r="V97" s="88"/>
      <c r="W97" s="88"/>
      <c r="X97" s="88"/>
      <c r="Y97" s="88"/>
      <c r="Z97" s="88"/>
      <c r="AA97" s="88"/>
      <c r="AB97" s="9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 s="18"/>
      <c r="AW97" s="18"/>
      <c r="AX97" s="18"/>
      <c r="AY97"/>
      <c r="AZ97"/>
      <c r="BA97" s="2"/>
      <c r="BB97"/>
      <c r="BC97"/>
      <c r="BD97"/>
      <c r="BE97"/>
    </row>
    <row r="98" spans="1:58" s="10" customFormat="1" ht="13.9" customHeight="1" x14ac:dyDescent="0.2">
      <c r="A98" s="81"/>
      <c r="B98" s="69"/>
      <c r="C98" s="11"/>
      <c r="D98" s="11"/>
      <c r="E98" s="11"/>
      <c r="F98" s="11"/>
      <c r="G98" s="11"/>
      <c r="H98" s="9"/>
      <c r="I98" s="9"/>
      <c r="J98" s="9"/>
      <c r="K98" s="9"/>
      <c r="L98"/>
      <c r="M98"/>
      <c r="N98"/>
      <c r="O98"/>
      <c r="P98"/>
      <c r="Q98"/>
      <c r="R98"/>
      <c r="S98"/>
      <c r="T98"/>
      <c r="U98"/>
      <c r="V98" s="88"/>
      <c r="W98" s="88"/>
      <c r="X98" s="88"/>
      <c r="Y98" s="88"/>
      <c r="Z98" s="88"/>
      <c r="AA98" s="88"/>
      <c r="AB98" s="9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 s="18"/>
      <c r="AW98" s="18"/>
      <c r="AX98" s="18"/>
      <c r="AY98"/>
      <c r="AZ98"/>
      <c r="BA98" s="2"/>
      <c r="BB98"/>
      <c r="BC98"/>
      <c r="BD98"/>
      <c r="BE98"/>
    </row>
    <row r="99" spans="1:58" s="10" customFormat="1" ht="13.9" customHeight="1" x14ac:dyDescent="0.2">
      <c r="A99" s="81"/>
      <c r="B99" s="81"/>
      <c r="C99" s="11"/>
      <c r="D99" s="11"/>
      <c r="E99" s="11"/>
      <c r="F99" s="11"/>
      <c r="G99" s="11"/>
      <c r="H99" s="9"/>
      <c r="I99" s="9"/>
      <c r="J99" s="9"/>
      <c r="K99" s="9"/>
      <c r="L99"/>
      <c r="M99"/>
      <c r="N99"/>
      <c r="O99"/>
      <c r="P99"/>
      <c r="Q99"/>
      <c r="R99"/>
      <c r="S99"/>
      <c r="T99"/>
      <c r="U99"/>
      <c r="V99" s="88"/>
      <c r="W99" s="88"/>
      <c r="X99" s="88"/>
      <c r="Y99" s="88"/>
      <c r="Z99" s="88"/>
      <c r="AA99" s="88"/>
      <c r="AB99" s="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 s="18"/>
      <c r="AW99" s="18"/>
      <c r="AX99" s="18"/>
      <c r="AY99"/>
      <c r="AZ99"/>
      <c r="BA99" s="2"/>
      <c r="BB99"/>
      <c r="BC99"/>
      <c r="BD99"/>
      <c r="BE99"/>
    </row>
    <row r="100" spans="1:58" s="10" customFormat="1" ht="13.9" customHeight="1" x14ac:dyDescent="0.2">
      <c r="A100" s="68"/>
      <c r="B100" s="69"/>
      <c r="C100" s="11"/>
      <c r="D100" s="11"/>
      <c r="E100" s="11"/>
      <c r="F100" s="11"/>
      <c r="G100" s="11"/>
      <c r="H100" s="9"/>
      <c r="I100" s="9"/>
      <c r="J100" s="9"/>
      <c r="K100" s="9"/>
      <c r="L100"/>
      <c r="M100"/>
      <c r="N100"/>
      <c r="O100"/>
      <c r="P100"/>
      <c r="Q100"/>
      <c r="R100"/>
      <c r="S100"/>
      <c r="T100"/>
      <c r="U100"/>
      <c r="V100" s="88"/>
      <c r="W100" s="88"/>
      <c r="X100" s="88"/>
      <c r="Y100" s="88"/>
      <c r="Z100" s="88"/>
      <c r="AA100" s="88"/>
      <c r="AB100" s="9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 s="18"/>
      <c r="AW100" s="18"/>
      <c r="AX100" s="18"/>
      <c r="AY100"/>
      <c r="AZ100"/>
      <c r="BA100" s="2"/>
      <c r="BB100"/>
      <c r="BC100"/>
      <c r="BD100"/>
      <c r="BE100"/>
    </row>
    <row r="101" spans="1:58" s="10" customFormat="1" ht="13.9" customHeight="1" x14ac:dyDescent="0.2">
      <c r="A101" s="125"/>
      <c r="B101" s="81"/>
      <c r="C101" s="11"/>
      <c r="D101" s="11"/>
      <c r="E101" s="11"/>
      <c r="F101" s="11"/>
      <c r="G101" s="11"/>
      <c r="H101" s="9"/>
      <c r="I101" s="9"/>
      <c r="J101" s="9"/>
      <c r="K101" s="9"/>
      <c r="L101"/>
      <c r="M101"/>
      <c r="N101"/>
      <c r="O101"/>
      <c r="P101"/>
      <c r="Q101"/>
      <c r="R101"/>
      <c r="S101"/>
      <c r="T101"/>
      <c r="U101"/>
      <c r="V101" s="88"/>
      <c r="W101" s="88"/>
      <c r="X101" s="88"/>
      <c r="Y101" s="88"/>
      <c r="Z101" s="88"/>
      <c r="AA101" s="88"/>
      <c r="AB101" s="9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 s="18"/>
      <c r="AW101" s="18"/>
      <c r="AX101" s="18"/>
      <c r="AY101"/>
      <c r="AZ101"/>
      <c r="BA101" s="2"/>
      <c r="BB101"/>
      <c r="BC101"/>
      <c r="BD101"/>
      <c r="BE101"/>
    </row>
    <row r="102" spans="1:58" s="10" customFormat="1" ht="13.9" customHeight="1" x14ac:dyDescent="0.2">
      <c r="A102" s="125"/>
      <c r="B102" s="11"/>
      <c r="C102" s="11"/>
      <c r="D102" s="11"/>
      <c r="E102" s="11"/>
      <c r="F102" s="11"/>
      <c r="G102" s="11"/>
      <c r="H102" s="9"/>
      <c r="I102" s="9"/>
      <c r="J102" s="9"/>
      <c r="K102" s="9"/>
      <c r="L102"/>
      <c r="M102"/>
      <c r="N102"/>
      <c r="O102"/>
      <c r="P102"/>
      <c r="Q102"/>
      <c r="R102"/>
      <c r="S102"/>
      <c r="T102"/>
      <c r="U102"/>
      <c r="V102" s="88"/>
      <c r="W102" s="88"/>
      <c r="X102" s="88"/>
      <c r="Y102" s="88"/>
      <c r="Z102" s="88"/>
      <c r="AA102" s="88"/>
      <c r="AB102" s="9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 s="18"/>
      <c r="AW102" s="18"/>
      <c r="AX102" s="18"/>
      <c r="AY102"/>
      <c r="AZ102"/>
      <c r="BA102" s="2"/>
      <c r="BB102"/>
      <c r="BC102"/>
      <c r="BD102"/>
      <c r="BE102"/>
    </row>
    <row r="103" spans="1:58" s="10" customFormat="1" ht="13.9" customHeight="1" x14ac:dyDescent="0.2">
      <c r="A103" s="81"/>
      <c r="B103" s="11"/>
      <c r="C103" s="11"/>
      <c r="D103" s="11"/>
      <c r="E103" s="11"/>
      <c r="F103" s="11"/>
      <c r="G103" s="11"/>
      <c r="H103" s="9"/>
      <c r="I103" s="9"/>
      <c r="J103" s="9"/>
      <c r="K103" s="9"/>
      <c r="L103"/>
      <c r="M103"/>
      <c r="N103"/>
      <c r="O103"/>
      <c r="P103"/>
      <c r="Q103"/>
      <c r="R103"/>
      <c r="S103"/>
      <c r="T103"/>
      <c r="U103"/>
      <c r="V103" s="88"/>
      <c r="W103" s="88"/>
      <c r="X103" s="88"/>
      <c r="Y103" s="88"/>
      <c r="Z103" s="88"/>
      <c r="AA103" s="88"/>
      <c r="AB103" s="9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 s="18"/>
      <c r="AW103" s="18"/>
      <c r="AX103" s="18"/>
      <c r="AY103"/>
      <c r="AZ103"/>
      <c r="BA103" s="2"/>
      <c r="BB103"/>
      <c r="BC103"/>
      <c r="BD103"/>
      <c r="BE103"/>
    </row>
    <row r="104" spans="1:58" s="10" customFormat="1" ht="13.9" customHeight="1" x14ac:dyDescent="0.2">
      <c r="A104" s="81"/>
      <c r="B104" s="11"/>
      <c r="C104" s="11"/>
      <c r="D104" s="11"/>
      <c r="E104" s="11"/>
      <c r="F104" s="11"/>
      <c r="G104" s="11"/>
      <c r="H104" s="9"/>
      <c r="I104" s="9"/>
      <c r="J104" s="9"/>
      <c r="K104" s="9"/>
      <c r="L104"/>
      <c r="M104"/>
      <c r="N104"/>
      <c r="O104"/>
      <c r="P104"/>
      <c r="Q104"/>
      <c r="R104"/>
      <c r="S104"/>
      <c r="T104"/>
      <c r="U104"/>
      <c r="V104" s="88"/>
      <c r="W104" s="88"/>
      <c r="X104" s="88"/>
      <c r="Y104" s="88"/>
      <c r="Z104" s="88"/>
      <c r="AA104" s="88"/>
      <c r="AB104" s="9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 s="18"/>
      <c r="AW104" s="18"/>
      <c r="AX104" s="18"/>
      <c r="AY104"/>
      <c r="AZ104"/>
      <c r="BA104" s="2"/>
      <c r="BB104"/>
      <c r="BC104"/>
      <c r="BD104"/>
      <c r="BE104"/>
    </row>
    <row r="105" spans="1:58" s="10" customFormat="1" ht="13.9" customHeight="1" x14ac:dyDescent="0.2">
      <c r="H105"/>
      <c r="I105"/>
      <c r="J105"/>
      <c r="K105" s="9"/>
      <c r="L105"/>
      <c r="M105"/>
      <c r="N105"/>
      <c r="O105"/>
      <c r="P105"/>
      <c r="Q105"/>
      <c r="R105"/>
      <c r="S105"/>
      <c r="T105"/>
      <c r="U105"/>
      <c r="V105" s="88"/>
      <c r="W105" s="88"/>
      <c r="X105" s="88"/>
      <c r="Y105" s="88"/>
      <c r="Z105" s="88"/>
      <c r="AA105" s="88"/>
      <c r="AB105" s="9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 s="18"/>
      <c r="AW105" s="18"/>
      <c r="AX105" s="18"/>
      <c r="AY105"/>
      <c r="AZ105"/>
      <c r="BA105" s="2"/>
      <c r="BB105"/>
      <c r="BC105"/>
      <c r="BD105"/>
      <c r="BE105"/>
    </row>
    <row r="106" spans="1:58" s="10" customFormat="1" ht="13.9" customHeight="1" x14ac:dyDescent="0.2">
      <c r="A106" s="82"/>
      <c r="B106" s="83"/>
      <c r="C106" s="83"/>
      <c r="D106" s="83"/>
      <c r="E106" s="83"/>
      <c r="F106" s="83"/>
      <c r="G106" s="83"/>
      <c r="H106" s="84"/>
      <c r="I106" s="84"/>
      <c r="J106" s="84"/>
      <c r="K106" s="9"/>
      <c r="L106"/>
      <c r="M106"/>
      <c r="N106"/>
      <c r="O106"/>
      <c r="P106"/>
      <c r="Q106"/>
      <c r="R106"/>
      <c r="S106"/>
      <c r="T106"/>
      <c r="U106"/>
      <c r="V106" s="88"/>
      <c r="W106" s="88"/>
      <c r="X106" s="88"/>
      <c r="Y106" s="88"/>
      <c r="Z106" s="88"/>
      <c r="AA106" s="88"/>
      <c r="AB106" s="9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 s="18"/>
      <c r="AW106" s="18"/>
      <c r="AX106" s="18"/>
      <c r="AY106"/>
      <c r="AZ106"/>
      <c r="BA106" s="2"/>
      <c r="BB106"/>
      <c r="BC106"/>
      <c r="BD106"/>
      <c r="BE106"/>
    </row>
    <row r="107" spans="1:58" s="10" customFormat="1" ht="13.9" customHeight="1" x14ac:dyDescent="0.2">
      <c r="A107" s="83"/>
      <c r="B107" s="83"/>
      <c r="C107" s="83"/>
      <c r="D107" s="83"/>
      <c r="E107" s="83"/>
      <c r="F107" s="83"/>
      <c r="G107" s="83"/>
      <c r="H107" s="84"/>
      <c r="I107" s="84"/>
      <c r="J107" s="84"/>
      <c r="K107" s="9"/>
      <c r="L107"/>
      <c r="M107"/>
      <c r="N107"/>
      <c r="O107"/>
      <c r="P107"/>
      <c r="Q107"/>
      <c r="R107"/>
      <c r="S107"/>
      <c r="T107"/>
      <c r="U107"/>
      <c r="V107" s="88"/>
      <c r="W107" s="88"/>
      <c r="X107" s="88"/>
      <c r="Y107" s="88"/>
      <c r="Z107" s="88"/>
      <c r="AA107" s="88"/>
      <c r="AB107" s="9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 s="18"/>
      <c r="AX107" s="18"/>
      <c r="AY107" s="18"/>
      <c r="AZ107"/>
      <c r="BA107"/>
      <c r="BB107" s="2"/>
      <c r="BC107"/>
      <c r="BD107"/>
      <c r="BE107"/>
      <c r="BF107"/>
    </row>
    <row r="108" spans="1:58" s="10" customFormat="1" ht="13.9" customHeight="1" x14ac:dyDescent="0.2">
      <c r="A108" s="83"/>
      <c r="B108" s="83"/>
      <c r="C108" s="83"/>
      <c r="D108" s="83"/>
      <c r="E108" s="83"/>
      <c r="F108" s="83"/>
      <c r="G108" s="83"/>
      <c r="H108" s="84"/>
      <c r="I108" s="84"/>
      <c r="J108" s="84"/>
      <c r="K108" s="9"/>
      <c r="L108"/>
      <c r="M108"/>
      <c r="N108"/>
      <c r="O108"/>
      <c r="P108"/>
      <c r="Q108"/>
      <c r="R108"/>
      <c r="S108"/>
      <c r="T108"/>
      <c r="U108"/>
      <c r="V108" s="88"/>
      <c r="W108" s="88"/>
      <c r="X108" s="88"/>
      <c r="Y108" s="88"/>
      <c r="Z108" s="88"/>
      <c r="AA108" s="88"/>
      <c r="AB108" s="9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 s="18"/>
      <c r="AX108" s="18"/>
      <c r="AY108" s="18"/>
      <c r="AZ108"/>
      <c r="BA108"/>
      <c r="BB108" s="2"/>
      <c r="BC108"/>
      <c r="BD108"/>
      <c r="BE108"/>
      <c r="BF108"/>
    </row>
    <row r="109" spans="1:58" s="10" customFormat="1" ht="13.9" customHeight="1" x14ac:dyDescent="0.2">
      <c r="A109" s="83"/>
      <c r="B109" s="83"/>
      <c r="C109" s="83"/>
      <c r="D109" s="83"/>
      <c r="E109" s="83"/>
      <c r="F109" s="83"/>
      <c r="G109" s="83"/>
      <c r="H109" s="84"/>
      <c r="I109" s="84"/>
      <c r="J109" s="84"/>
      <c r="K109" s="9"/>
      <c r="L109"/>
      <c r="M109"/>
      <c r="N109"/>
      <c r="O109"/>
      <c r="P109"/>
      <c r="Q109"/>
      <c r="R109"/>
      <c r="S109"/>
      <c r="T109"/>
      <c r="U109"/>
      <c r="V109" s="88"/>
      <c r="W109" s="88"/>
      <c r="X109" s="88"/>
      <c r="Y109" s="88"/>
      <c r="Z109" s="88"/>
      <c r="AA109" s="88"/>
      <c r="AB109" s="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 s="18"/>
      <c r="AX109" s="18"/>
      <c r="AY109" s="18"/>
      <c r="AZ109"/>
      <c r="BA109"/>
      <c r="BB109" s="2"/>
      <c r="BC109"/>
      <c r="BD109"/>
      <c r="BE109"/>
      <c r="BF109"/>
    </row>
    <row r="110" spans="1:58" s="10" customFormat="1" ht="13.9" customHeight="1" x14ac:dyDescent="0.2">
      <c r="A110" s="83"/>
      <c r="B110" s="83"/>
      <c r="C110" s="83"/>
      <c r="D110" s="83"/>
      <c r="E110" s="83"/>
      <c r="F110" s="83"/>
      <c r="G110" s="83"/>
      <c r="H110" s="84"/>
      <c r="I110" s="84"/>
      <c r="J110" s="84"/>
      <c r="K110" s="9"/>
      <c r="L110"/>
      <c r="M110"/>
      <c r="N110"/>
      <c r="O110"/>
      <c r="P110"/>
      <c r="Q110"/>
      <c r="R110"/>
      <c r="S110"/>
      <c r="T110"/>
      <c r="U110"/>
      <c r="V110" s="88"/>
      <c r="W110" s="88"/>
      <c r="X110" s="88"/>
      <c r="Y110" s="88"/>
      <c r="Z110" s="88"/>
      <c r="AA110" s="88"/>
      <c r="AB110" s="9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 s="18"/>
      <c r="AX110" s="18"/>
      <c r="AY110" s="18"/>
      <c r="AZ110"/>
      <c r="BA110"/>
      <c r="BB110" s="2"/>
      <c r="BC110"/>
      <c r="BD110"/>
      <c r="BE110"/>
      <c r="BF110"/>
    </row>
    <row r="111" spans="1:58" s="10" customFormat="1" ht="13.9" customHeight="1" x14ac:dyDescent="0.2">
      <c r="A111" s="83"/>
      <c r="B111" s="83"/>
      <c r="C111" s="83"/>
      <c r="D111" s="83"/>
      <c r="E111" s="83"/>
      <c r="F111" s="83"/>
      <c r="G111" s="83"/>
      <c r="H111" s="84"/>
      <c r="I111" s="84"/>
      <c r="J111" s="84"/>
      <c r="K111"/>
      <c r="L111"/>
      <c r="M111"/>
      <c r="N111"/>
      <c r="O111"/>
      <c r="P111"/>
      <c r="Q111"/>
      <c r="R111"/>
      <c r="S111"/>
      <c r="T111"/>
      <c r="U111"/>
      <c r="V111" s="88"/>
      <c r="W111" s="88"/>
      <c r="X111" s="88"/>
      <c r="Y111" s="88"/>
      <c r="Z111" s="88"/>
      <c r="AA111" s="88"/>
      <c r="AB111" s="9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 s="18"/>
      <c r="AX111" s="18"/>
      <c r="AY111" s="18"/>
      <c r="AZ111"/>
      <c r="BA111"/>
      <c r="BB111" s="2"/>
      <c r="BC111"/>
      <c r="BD111"/>
      <c r="BE111"/>
      <c r="BF111"/>
    </row>
    <row r="112" spans="1:58" s="10" customFormat="1" ht="13.9" customHeight="1" x14ac:dyDescent="0.2">
      <c r="A112" s="83"/>
      <c r="B112" s="83"/>
      <c r="C112" s="83"/>
      <c r="D112" s="83"/>
      <c r="E112" s="83"/>
      <c r="F112" s="83"/>
      <c r="G112" s="83"/>
      <c r="H112" s="84"/>
      <c r="I112" s="84"/>
      <c r="J112" s="84"/>
      <c r="K112"/>
      <c r="L112"/>
      <c r="M112"/>
      <c r="N112"/>
      <c r="O112"/>
      <c r="P112"/>
      <c r="Q112"/>
      <c r="R112"/>
      <c r="S112"/>
      <c r="T112"/>
      <c r="U112"/>
      <c r="V112" s="88"/>
      <c r="W112" s="88"/>
      <c r="X112" s="88"/>
      <c r="Y112" s="88"/>
      <c r="Z112" s="88"/>
      <c r="AA112" s="88"/>
      <c r="AB112" s="9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 s="18"/>
      <c r="AX112" s="18"/>
      <c r="AY112" s="18"/>
      <c r="AZ112"/>
      <c r="BA112"/>
      <c r="BB112" s="2"/>
      <c r="BC112"/>
      <c r="BD112"/>
      <c r="BE112"/>
      <c r="BF112"/>
    </row>
    <row r="113" spans="1:58" s="10" customFormat="1" ht="13.9" customHeight="1" x14ac:dyDescent="0.2">
      <c r="A113" s="83"/>
      <c r="B113" s="83"/>
      <c r="C113" s="83"/>
      <c r="D113" s="83"/>
      <c r="E113" s="83"/>
      <c r="F113" s="83"/>
      <c r="G113" s="83"/>
      <c r="H113" s="84"/>
      <c r="I113" s="84"/>
      <c r="J113" s="84"/>
      <c r="K113"/>
      <c r="L113"/>
      <c r="M113"/>
      <c r="N113"/>
      <c r="O113"/>
      <c r="P113"/>
      <c r="Q113"/>
      <c r="R113"/>
      <c r="S113"/>
      <c r="T113"/>
      <c r="U113"/>
      <c r="V113" s="88"/>
      <c r="W113" s="88"/>
      <c r="X113" s="88"/>
      <c r="Y113" s="88"/>
      <c r="Z113" s="88"/>
      <c r="AA113" s="88"/>
      <c r="AB113" s="9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 s="18"/>
      <c r="AX113" s="18"/>
      <c r="AY113" s="18"/>
      <c r="AZ113"/>
      <c r="BA113"/>
      <c r="BB113" s="2"/>
      <c r="BC113"/>
      <c r="BD113"/>
      <c r="BE113"/>
      <c r="BF113"/>
    </row>
    <row r="114" spans="1:58" s="10" customFormat="1" ht="13.9" customHeight="1" x14ac:dyDescent="0.2">
      <c r="A114" s="83"/>
      <c r="B114" s="83"/>
      <c r="C114" s="83"/>
      <c r="D114" s="83"/>
      <c r="E114" s="83"/>
      <c r="F114" s="83"/>
      <c r="G114" s="83"/>
      <c r="H114" s="84"/>
      <c r="I114" s="84"/>
      <c r="J114" s="84"/>
      <c r="K114" s="9"/>
      <c r="L114"/>
      <c r="M114"/>
      <c r="N114"/>
      <c r="O114"/>
      <c r="P114"/>
      <c r="Q114"/>
      <c r="R114"/>
      <c r="S114"/>
      <c r="T114"/>
      <c r="U114"/>
      <c r="V114" s="88"/>
      <c r="W114" s="88"/>
      <c r="X114" s="88"/>
      <c r="Y114" s="88"/>
      <c r="Z114" s="88"/>
      <c r="AA114" s="88"/>
      <c r="AB114" s="9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 s="18"/>
      <c r="AX114" s="18"/>
      <c r="AY114" s="18"/>
      <c r="AZ114"/>
      <c r="BA114"/>
      <c r="BB114" s="2"/>
      <c r="BC114"/>
      <c r="BD114"/>
      <c r="BE114"/>
      <c r="BF114"/>
    </row>
    <row r="115" spans="1:58" s="10" customFormat="1" ht="13.9" customHeight="1" x14ac:dyDescent="0.2">
      <c r="A115" s="66"/>
      <c r="B115" s="66"/>
      <c r="C115" s="66"/>
      <c r="D115" s="66"/>
      <c r="E115" s="66"/>
      <c r="F115" s="66"/>
      <c r="G115" s="66"/>
      <c r="H115" s="71"/>
      <c r="I115" s="71"/>
      <c r="J115" s="71"/>
      <c r="K115" s="9"/>
      <c r="L115"/>
      <c r="M115"/>
      <c r="N115"/>
      <c r="O115"/>
      <c r="P115"/>
      <c r="Q115"/>
      <c r="R115"/>
      <c r="S115"/>
      <c r="T115"/>
      <c r="U115"/>
      <c r="V115" s="88"/>
      <c r="W115" s="88"/>
      <c r="X115" s="88"/>
      <c r="Y115" s="88"/>
      <c r="Z115" s="88"/>
      <c r="AA115" s="88"/>
      <c r="AB115" s="9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 s="18"/>
      <c r="AX115" s="18"/>
      <c r="AY115" s="18"/>
      <c r="AZ115"/>
      <c r="BA115"/>
      <c r="BB115" s="2"/>
      <c r="BC115"/>
      <c r="BD115"/>
      <c r="BE115"/>
      <c r="BF115"/>
    </row>
    <row r="116" spans="1:58" s="10" customFormat="1" ht="13.9" customHeight="1" x14ac:dyDescent="0.2">
      <c r="A116" s="66"/>
      <c r="B116" s="66"/>
      <c r="C116" s="66"/>
      <c r="D116" s="66"/>
      <c r="E116" s="66"/>
      <c r="F116" s="66"/>
      <c r="G116" s="66"/>
      <c r="H116" s="71"/>
      <c r="I116" s="71"/>
      <c r="J116" s="71"/>
      <c r="K116"/>
      <c r="L116"/>
      <c r="M116"/>
      <c r="N116"/>
      <c r="O116"/>
      <c r="P116"/>
      <c r="Q116"/>
      <c r="R116"/>
      <c r="S116"/>
      <c r="T116"/>
      <c r="U116"/>
      <c r="V116" s="88"/>
      <c r="W116" s="88"/>
      <c r="X116" s="88"/>
      <c r="Y116" s="88"/>
      <c r="Z116" s="88"/>
      <c r="AA116" s="88"/>
      <c r="AB116" s="9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 s="18"/>
      <c r="AX116" s="18"/>
      <c r="AY116" s="18"/>
      <c r="AZ116"/>
      <c r="BA116"/>
      <c r="BB116" s="2"/>
      <c r="BC116"/>
      <c r="BD116"/>
      <c r="BE116"/>
      <c r="BF116"/>
    </row>
    <row r="117" spans="1:58" s="10" customFormat="1" ht="13.9" customHeight="1" x14ac:dyDescent="0.2">
      <c r="A117" s="66"/>
      <c r="B117" s="66"/>
      <c r="C117" s="66"/>
      <c r="D117" s="66"/>
      <c r="E117" s="66"/>
      <c r="F117" s="66"/>
      <c r="G117" s="66"/>
      <c r="H117" s="71"/>
      <c r="I117" s="71"/>
      <c r="J117" s="71"/>
      <c r="K117"/>
      <c r="L117"/>
      <c r="M117"/>
      <c r="N117"/>
      <c r="O117"/>
      <c r="P117"/>
      <c r="Q117"/>
      <c r="R117"/>
      <c r="S117"/>
      <c r="T117"/>
      <c r="U117"/>
      <c r="V117" s="88"/>
      <c r="W117" s="88"/>
      <c r="X117" s="88"/>
      <c r="Y117" s="88"/>
      <c r="Z117" s="88"/>
      <c r="AA117" s="88"/>
      <c r="AB117" s="9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 s="18"/>
      <c r="AX117" s="18"/>
      <c r="AY117" s="18"/>
      <c r="AZ117"/>
      <c r="BA117"/>
      <c r="BB117" s="2"/>
      <c r="BC117"/>
      <c r="BD117"/>
      <c r="BE117"/>
      <c r="BF117"/>
    </row>
    <row r="118" spans="1:58" s="10" customFormat="1" ht="13.9" customHeight="1" x14ac:dyDescent="0.2">
      <c r="A118" s="66"/>
      <c r="B118" s="66"/>
      <c r="C118" s="66"/>
      <c r="D118" s="66"/>
      <c r="E118" s="66"/>
      <c r="F118" s="66"/>
      <c r="G118" s="66"/>
      <c r="H118" s="71"/>
      <c r="I118" s="71"/>
      <c r="J118" s="71"/>
      <c r="K118"/>
      <c r="L118"/>
      <c r="M118"/>
      <c r="N118"/>
      <c r="O118"/>
      <c r="P118"/>
      <c r="Q118"/>
      <c r="R118"/>
      <c r="S118"/>
      <c r="T118"/>
      <c r="U118"/>
      <c r="V118" s="88"/>
      <c r="W118" s="88"/>
      <c r="X118" s="88"/>
      <c r="Y118" s="88"/>
      <c r="Z118" s="88"/>
      <c r="AA118" s="88"/>
      <c r="AB118" s="9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 s="18"/>
      <c r="AX118" s="18"/>
      <c r="AY118" s="18"/>
      <c r="AZ118"/>
      <c r="BA118"/>
      <c r="BB118" s="2"/>
      <c r="BC118"/>
      <c r="BD118"/>
      <c r="BE118"/>
      <c r="BF118"/>
    </row>
    <row r="119" spans="1:58" s="10" customFormat="1" ht="13.9" customHeight="1" x14ac:dyDescent="0.2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88"/>
      <c r="W119" s="88"/>
      <c r="X119" s="88"/>
      <c r="Y119" s="88"/>
      <c r="Z119" s="88"/>
      <c r="AA119" s="88"/>
      <c r="AB119" s="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 s="18"/>
      <c r="AW119" s="18"/>
      <c r="AX119" s="18"/>
      <c r="AY119"/>
      <c r="AZ119"/>
      <c r="BA119" s="2"/>
      <c r="BB119"/>
      <c r="BC119"/>
      <c r="BD119"/>
      <c r="BE119"/>
    </row>
    <row r="120" spans="1:58" s="10" customFormat="1" ht="13.9" customHeight="1" x14ac:dyDescent="0.2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 s="88"/>
      <c r="W120" s="88"/>
      <c r="X120" s="88"/>
      <c r="Y120" s="88"/>
      <c r="Z120" s="88"/>
      <c r="AA120" s="88"/>
      <c r="AB120" s="9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 s="18"/>
      <c r="AW120" s="18"/>
      <c r="AX120" s="18"/>
      <c r="AY120"/>
      <c r="AZ120"/>
      <c r="BA120" s="2"/>
      <c r="BB120"/>
      <c r="BC120"/>
      <c r="BD120"/>
      <c r="BE120"/>
    </row>
    <row r="121" spans="1:58" s="10" customFormat="1" ht="13.9" customHeight="1" x14ac:dyDescent="0.2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 s="88"/>
      <c r="W121" s="88"/>
      <c r="X121" s="88"/>
      <c r="Y121" s="88"/>
      <c r="Z121" s="88"/>
      <c r="AA121" s="88"/>
      <c r="AB121" s="9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 s="18"/>
      <c r="AW121" s="18"/>
      <c r="AX121" s="18"/>
      <c r="AY121"/>
      <c r="AZ121"/>
      <c r="BA121" s="2"/>
      <c r="BB121"/>
      <c r="BC121"/>
      <c r="BD121"/>
      <c r="BE121"/>
    </row>
    <row r="122" spans="1:58" ht="13.9" customHeight="1" x14ac:dyDescent="0.2">
      <c r="B122" s="56"/>
    </row>
    <row r="125" spans="1:58" s="10" customFormat="1" ht="13.9" customHeight="1" x14ac:dyDescent="0.2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 s="88"/>
      <c r="W125" s="88"/>
      <c r="X125" s="88"/>
      <c r="Y125" s="88"/>
      <c r="Z125" s="88"/>
      <c r="AA125" s="88"/>
      <c r="AB125" s="9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 s="18"/>
      <c r="AW125" s="18"/>
      <c r="AX125" s="18"/>
      <c r="AY125"/>
      <c r="AZ125"/>
      <c r="BA125" s="2"/>
      <c r="BB125"/>
      <c r="BC125"/>
      <c r="BD125"/>
      <c r="BE125"/>
    </row>
  </sheetData>
  <mergeCells count="1">
    <mergeCell ref="M1:N1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O2&amp;Amp#RP1</vt:lpstr>
      <vt:lpstr>'O2&amp;Amp#RP1'!Druckbereich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Komlodit</cp:lastModifiedBy>
  <cp:lastPrinted>2016-07-26T07:02:00Z</cp:lastPrinted>
  <dcterms:created xsi:type="dcterms:W3CDTF">2004-10-29T04:30:37Z</dcterms:created>
  <dcterms:modified xsi:type="dcterms:W3CDTF">2017-08-28T09:20:38Z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